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706" firstSheet="1" activeTab="7"/>
  </bookViews>
  <sheets>
    <sheet name="Ação" sheetId="3" state="hidden" r:id="rId1"/>
    <sheet name="2000" sheetId="103" r:id="rId2"/>
    <sheet name="2008" sheetId="98" r:id="rId3"/>
    <sheet name="2220" sheetId="97" r:id="rId4"/>
    <sheet name="1066" sheetId="96" r:id="rId5"/>
    <sheet name="2218" sheetId="95" r:id="rId6"/>
    <sheet name="2219" sheetId="53" r:id="rId7"/>
    <sheet name="Relat. Sintético das Ações" sheetId="125" r:id="rId8"/>
    <sheet name="4002 Diogenes" sheetId="27" state="hidden" r:id="rId9"/>
    <sheet name="Ação - 4002 DIOGENES" sheetId="11" state="hidden" r:id="rId10"/>
    <sheet name="objetivo temático- EVERCINO" sheetId="13" state="hidden" r:id="rId11"/>
  </sheets>
  <externalReferences>
    <externalReference r:id="rId12"/>
    <externalReference r:id="rId13"/>
    <externalReference r:id="rId14"/>
  </externalReferences>
  <definedNames>
    <definedName name="_xlnm.Print_Area" localSheetId="4">'1066'!$A$1:$G$15</definedName>
    <definedName name="_xlnm.Print_Area" localSheetId="1">'2000'!$A$1:$G$15</definedName>
    <definedName name="_xlnm.Print_Area" localSheetId="2">'2008'!$A$1:$G$15</definedName>
    <definedName name="_xlnm.Print_Area" localSheetId="5">'2218'!$A$1:$G$15</definedName>
    <definedName name="_xlnm.Print_Area" localSheetId="6">'2219'!$A$1:$G$15</definedName>
    <definedName name="_xlnm.Print_Area" localSheetId="3">'2220'!$A$1:$G$15</definedName>
    <definedName name="_xlnm.Print_Area" localSheetId="8">'4002 Diogenes'!$A$1:$H$100</definedName>
    <definedName name="_xlnm.Print_Area" localSheetId="9">'Ação - 4002 DIOGENES'!$A$1:$G$93</definedName>
    <definedName name="_xlnm.Print_Area" localSheetId="10">'objetivo temático- EVERCINO'!$A$1:$M$55</definedName>
    <definedName name="_xlnm.Print_Area" localSheetId="7">'Relat. Sintético das Ações'!$A$1:$N$47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98" l="1"/>
  <c r="G15" i="103"/>
  <c r="H16" i="125" l="1"/>
  <c r="G28" i="125"/>
  <c r="F28" i="125"/>
  <c r="G16" i="125" l="1"/>
  <c r="L29" i="125" l="1"/>
  <c r="L28" i="125"/>
  <c r="L27" i="125"/>
  <c r="E29" i="125"/>
  <c r="F29" i="125"/>
  <c r="G29" i="125"/>
  <c r="H29" i="125"/>
  <c r="I29" i="125"/>
  <c r="D29" i="125"/>
  <c r="E28" i="125"/>
  <c r="H28" i="125"/>
  <c r="I28" i="125"/>
  <c r="D28" i="125"/>
  <c r="E27" i="125"/>
  <c r="F27" i="125"/>
  <c r="G27" i="125"/>
  <c r="H27" i="125"/>
  <c r="I27" i="125"/>
  <c r="D27" i="125"/>
  <c r="L17" i="125"/>
  <c r="L16" i="125"/>
  <c r="L15" i="125"/>
  <c r="E17" i="125"/>
  <c r="F17" i="125"/>
  <c r="G17" i="125"/>
  <c r="H17" i="125"/>
  <c r="I17" i="125"/>
  <c r="D17" i="125"/>
  <c r="E16" i="125"/>
  <c r="F16" i="125"/>
  <c r="I16" i="125"/>
  <c r="D16" i="125"/>
  <c r="E15" i="125"/>
  <c r="F15" i="125"/>
  <c r="G15" i="125"/>
  <c r="H15" i="125"/>
  <c r="I15" i="125"/>
  <c r="D15" i="125"/>
  <c r="J15" i="125" l="1"/>
  <c r="J28" i="125"/>
  <c r="K29" i="125"/>
  <c r="M29" i="125" s="1"/>
  <c r="K28" i="125"/>
  <c r="I30" i="125"/>
  <c r="J29" i="125"/>
  <c r="G30" i="125"/>
  <c r="D30" i="125"/>
  <c r="H30" i="125"/>
  <c r="J27" i="125"/>
  <c r="F30" i="125"/>
  <c r="K27" i="125"/>
  <c r="M27" i="125" s="1"/>
  <c r="E30" i="125"/>
  <c r="J17" i="125"/>
  <c r="J16" i="125"/>
  <c r="F32" i="125" l="1"/>
  <c r="J30" i="125"/>
  <c r="H32" i="125"/>
  <c r="G32" i="125"/>
  <c r="K15" i="125" l="1"/>
  <c r="M15" i="125" s="1"/>
  <c r="E16" i="53"/>
  <c r="F12" i="53" s="1"/>
  <c r="D16" i="53"/>
  <c r="C16" i="53"/>
  <c r="G15" i="53"/>
  <c r="E16" i="95"/>
  <c r="F12" i="95" s="1"/>
  <c r="D16" i="95"/>
  <c r="C16" i="95"/>
  <c r="G15" i="95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E16" i="103"/>
  <c r="F12" i="103" s="1"/>
  <c r="D16" i="103"/>
  <c r="C16" i="103"/>
  <c r="G12" i="53" l="1"/>
  <c r="G12" i="95"/>
  <c r="G12" i="96"/>
  <c r="G12" i="97"/>
  <c r="G12" i="98"/>
  <c r="G12" i="103"/>
  <c r="K17" i="125"/>
  <c r="K16" i="125"/>
  <c r="M16" i="125" s="1"/>
  <c r="E18" i="125"/>
  <c r="E39" i="125" s="1"/>
  <c r="I18" i="125"/>
  <c r="I39" i="125" s="1"/>
  <c r="H18" i="125"/>
  <c r="H39" i="125" s="1"/>
  <c r="G18" i="125"/>
  <c r="G39" i="125" s="1"/>
  <c r="F18" i="125"/>
  <c r="F39" i="125" s="1"/>
  <c r="F41" i="125" l="1"/>
  <c r="G41" i="125"/>
  <c r="H41" i="125"/>
  <c r="K39" i="125"/>
  <c r="J18" i="125"/>
  <c r="J39" i="125" s="1"/>
  <c r="M17" i="125" l="1"/>
  <c r="D18" i="125" l="1"/>
  <c r="D39" i="125" s="1"/>
  <c r="F116" i="13" l="1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H20" i="125" l="1"/>
  <c r="F20" i="125"/>
  <c r="G20" i="125"/>
  <c r="J17" i="13"/>
  <c r="N27" i="125" l="1"/>
  <c r="N29" i="125"/>
  <c r="N17" i="125"/>
  <c r="N16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C72" i="27" l="1"/>
  <c r="D72" i="27"/>
  <c r="E50" i="27"/>
  <c r="F71" i="27"/>
  <c r="E72" i="27"/>
  <c r="F72" i="27" l="1"/>
  <c r="D80" i="1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</calcChain>
</file>

<file path=xl/sharedStrings.xml><?xml version="1.0" encoding="utf-8"?>
<sst xmlns="http://schemas.openxmlformats.org/spreadsheetml/2006/main" count="763" uniqueCount="368">
  <si>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</si>
  <si>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</si>
  <si>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</si>
  <si>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</si>
  <si>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</si>
  <si>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</si>
  <si>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</si>
  <si>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</si>
  <si>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</si>
  <si>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</si>
  <si>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</si>
  <si>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</si>
  <si>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</si>
  <si>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</si>
  <si>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</si>
  <si>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</si>
  <si>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</si>
  <si>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</si>
  <si>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</si>
  <si>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</si>
  <si>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</si>
  <si>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</si>
  <si>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</si>
  <si>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</si>
  <si>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</si>
  <si>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</si>
  <si>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</si>
  <si>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</si>
  <si>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</si>
  <si>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</si>
  <si>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</si>
  <si>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</si>
  <si>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</si>
  <si>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</si>
  <si>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</si>
  <si>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</si>
  <si>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</si>
  <si>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</si>
  <si>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</si>
  <si>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</si>
  <si>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</si>
  <si>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</si>
  <si>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</si>
  <si>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</si>
  <si>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</si>
  <si>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</si>
  <si>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</si>
  <si>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</si>
  <si>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</si>
  <si>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</si>
  <si>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</si>
  <si>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</si>
  <si>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</si>
  <si>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</si>
  <si>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</si>
  <si>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</si>
  <si>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</si>
  <si>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</si>
  <si>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</si>
  <si>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</si>
  <si>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</si>
  <si>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</si>
  <si>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</si>
  <si>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</si>
  <si>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</si>
  <si>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</si>
  <si>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</si>
  <si>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</si>
  <si>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</si>
  <si>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</si>
  <si>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</si>
  <si>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</si>
  <si>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</si>
  <si>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</si>
  <si>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</si>
  <si>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</si>
  <si>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</si>
  <si>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</si>
  <si>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</si>
  <si>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</si>
  <si>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</si>
  <si>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</si>
  <si>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</si>
  <si>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</si>
  <si>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</si>
  <si>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</si>
  <si>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</si>
  <si>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</si>
  <si>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</si>
  <si>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</si>
  <si>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</si>
  <si>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</si>
  <si>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</si>
  <si>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</si>
  <si>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</si>
  <si>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</si>
  <si>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</si>
  <si>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</si>
  <si>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</si>
  <si>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</si>
  <si>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</si>
  <si>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</si>
  <si>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</si>
  <si>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</si>
  <si>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</si>
  <si>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</si>
  <si>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</si>
  <si>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</si>
  <si>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</si>
  <si>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</si>
  <si>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</si>
  <si>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</si>
  <si>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</si>
  <si>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</si>
  <si>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</si>
  <si>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</si>
  <si>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</si>
  <si>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</si>
  <si>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</si>
  <si>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</si>
  <si>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</si>
  <si>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</si>
  <si>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</si>
  <si>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</si>
  <si>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</si>
  <si>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</si>
  <si>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</si>
  <si>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</si>
  <si>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</si>
  <si>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</si>
  <si>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</si>
  <si>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</si>
  <si>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</si>
  <si>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</si>
  <si>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</si>
  <si>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</si>
  <si>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</si>
  <si>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</si>
  <si>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</si>
  <si>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</si>
  <si>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</si>
  <si>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</si>
  <si>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</si>
  <si>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</si>
  <si>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</si>
  <si>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</si>
  <si>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</si>
  <si>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</si>
  <si>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</si>
  <si>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</si>
  <si>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</si>
  <si>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</si>
  <si>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</si>
  <si>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</si>
  <si>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</si>
  <si>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</si>
  <si>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</si>
  <si>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</si>
  <si>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</si>
  <si>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</si>
  <si>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</si>
  <si>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</si>
  <si>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</si>
  <si>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</si>
  <si>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</si>
  <si>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</si>
  <si>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</si>
  <si>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</si>
  <si>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</si>
  <si>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</si>
  <si>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</si>
  <si>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</si>
  <si>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</si>
  <si>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</si>
  <si>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</si>
  <si>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</si>
  <si>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</si>
  <si>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</si>
  <si>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</si>
  <si>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</si>
  <si>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</si>
  <si>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</si>
  <si>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</si>
  <si>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</si>
  <si>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</si>
  <si>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</si>
  <si>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</si>
  <si>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</si>
  <si>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</si>
  <si>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</si>
  <si>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</si>
  <si>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</si>
  <si>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</si>
  <si>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</si>
  <si>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</si>
  <si>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</si>
  <si>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</si>
  <si>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</si>
  <si>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</si>
  <si>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</si>
  <si>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</si>
  <si>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</si>
  <si>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</si>
  <si>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</si>
  <si>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</si>
  <si>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</si>
  <si>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</si>
  <si>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</si>
  <si>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</si>
  <si>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</si>
  <si>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</si>
  <si>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</si>
  <si>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</si>
  <si>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</si>
  <si>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</si>
  <si>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</si>
  <si>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</si>
  <si>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</si>
  <si>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</si>
  <si>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</si>
  <si>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</si>
  <si>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</si>
  <si>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</si>
  <si>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</si>
  <si>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</si>
  <si>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</si>
  <si>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</si>
  <si>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</si>
  <si>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</si>
  <si>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</si>
  <si>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</si>
  <si>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</si>
  <si>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</si>
  <si>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</si>
  <si>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</si>
  <si>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</si>
  <si>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</si>
  <si>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</si>
  <si>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</si>
  <si>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</si>
  <si>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</si>
  <si>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</si>
  <si>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</si>
  <si>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</si>
  <si>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</si>
  <si>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</si>
  <si>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</si>
  <si>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</si>
  <si>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</si>
  <si>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</si>
  <si>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</si>
  <si>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</si>
  <si>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</si>
  <si>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</si>
  <si>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</si>
  <si>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</si>
  <si>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</si>
  <si>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</si>
  <si>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</si>
  <si>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</si>
  <si>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</si>
  <si>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</si>
  <si>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</si>
  <si>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</si>
  <si>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</si>
  <si>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</si>
  <si>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</si>
  <si>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</si>
  <si>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</si>
  <si>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</si>
  <si>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</si>
  <si>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</si>
  <si>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</si>
  <si>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</si>
  <si>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</si>
  <si>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</si>
  <si>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</si>
  <si>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</si>
  <si>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</si>
  <si>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</si>
  <si>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</si>
  <si>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</si>
  <si>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</si>
  <si>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</si>
  <si>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</si>
  <si>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</si>
  <si>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</si>
  <si>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</si>
  <si>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</si>
  <si>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</si>
  <si>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</si>
  <si>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</si>
  <si>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</si>
  <si>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</si>
  <si>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</si>
  <si>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</si>
  <si>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</si>
  <si>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</si>
  <si>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</si>
  <si>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</si>
  <si>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</si>
  <si>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</si>
  <si>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</si>
  <si>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</si>
  <si>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</si>
  <si>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</si>
  <si>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</si>
  <si>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</si>
  <si>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</si>
  <si>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</si>
  <si>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</si>
  <si>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</si>
  <si>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</si>
  <si>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</si>
  <si>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</si>
  <si>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</si>
  <si>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</si>
  <si>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</si>
  <si>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</si>
  <si>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</si>
  <si>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</si>
  <si>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</si>
  <si>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</si>
  <si>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</si>
  <si>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</si>
  <si>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</si>
  <si>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</si>
  <si>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Total do Programa</t>
  </si>
  <si>
    <t>27 - Sub-Prefeitura do Distrito de Luzimangues</t>
  </si>
  <si>
    <t>1149 - Gestão e Manutenção da Subprefeitura de Luzimangues</t>
  </si>
  <si>
    <t xml:space="preserve">Manutenção dos serviços administrativos </t>
  </si>
  <si>
    <t xml:space="preserve">Manutenção de recursos humanos </t>
  </si>
  <si>
    <t xml:space="preserve">Diagnóstico estudo sócio economico </t>
  </si>
  <si>
    <t>452 - Serviços Urbanos</t>
  </si>
  <si>
    <t xml:space="preserve">1118 - Infraestrutura Transformadora </t>
  </si>
  <si>
    <t>Construção de Galpão</t>
  </si>
  <si>
    <t>Manutenção dos equip públicos do distrito de Luzimangues</t>
  </si>
  <si>
    <t>Segurança pública</t>
  </si>
  <si>
    <t>2701 -  Sub - Prefeitura do Distrito de Luzimanguês</t>
  </si>
  <si>
    <t xml:space="preserve">2701 - Sub - Prefeitura do Distrito de Luzimanguês </t>
  </si>
  <si>
    <t>2000 - Manutenção dos serviços administrativos</t>
  </si>
  <si>
    <t>Despesas de natureza administrativa que não puderam ser apropriadas nos programas temáticas, que compreendem: serviços administrativos ou de apoio; manutenção e o uso de frota veicular; manutenção e conservação de bens imóveis próprios do município, cedidos ou alugados, despesas com tecnologia da informação e comunicação, que incluem o desenvolvimento de sistema de informações,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ferramentas, realização de eventos, divulgação e peças publicitárias de interesse do Distrito. Apoiar as ações desenvolvidas no Distrito de Luzimangues, pelas Secretarias do Município de Porto Nacional.</t>
  </si>
  <si>
    <t>Proporcionar o aperfeiçoamento das atividades e serviços desenvolvidos pela administração pública municipal, agregando as despesas não passíveis de apropriação nos programas temáticos.</t>
  </si>
  <si>
    <t xml:space="preserve"> Serviço mantido</t>
  </si>
  <si>
    <t>Porcentagem</t>
  </si>
  <si>
    <t>2008 - Manutenção de recursos humanos</t>
  </si>
  <si>
    <t>Despesas com a remuneração de pessoal da Subprefeitura do Distrito de Luzimangues e encargos sociais, férias.</t>
  </si>
  <si>
    <t>Manter os recursos humanos necessários ao funcionamento da administração pública.</t>
  </si>
  <si>
    <t>Servidor mantido</t>
  </si>
  <si>
    <t>2220 - Diagnóstico Estudo Sócio Economico</t>
  </si>
  <si>
    <t>Proporcionar o aperfeiçoamento das atividades e serviços desenvolvidos pela administração pública municipal.</t>
  </si>
  <si>
    <t>Serviço mantido</t>
  </si>
  <si>
    <t>Estudo de aspectos geografico,processo de ocupação,demografia,dimenssão socio economica e dimenssão politica.</t>
  </si>
  <si>
    <t>2701 - Sub - Prefeitura do Distrito de Luzimanguês</t>
  </si>
  <si>
    <t>1066 - Construção de Galpão</t>
  </si>
  <si>
    <t>Galpão Construído</t>
  </si>
  <si>
    <t>Subprefeitura – Construção de um alambrado de proteção na Subprefeitura, bem como de um Galpão para abrigar Almoxarifado, Oficina e Administração de Transporte.</t>
  </si>
  <si>
    <t>Dispor de um Galpão para abrigar Almoxarifado,Oficina e Administração de Transporte.</t>
  </si>
  <si>
    <t>2218 - Manutenção dos equipamentos públicos do Distrito de Luzimangues</t>
  </si>
  <si>
    <t>Manutenção do espaço do cemitério, das praças, praias, vias urbanas e estradas vicinais do Distrito de Luzimangues por meio da administração geral, limpeza, aquisição de materiais de consumo, permanentes, betuminoso, maquinário, lixeiras, placas de sinalização e outras, construção de quebra-molas e bueiros, soluções de saneamento, equipamentos de informática, rede lógica, periféricos, locação de equipamentosdentre e outras que se fizer necessárioà manutenção.</t>
  </si>
  <si>
    <t>Manter e conservar o cemitério, praças, praias, vias urbanas e estradas vicinais do Distrito de Luzimangues  em condições dignas de visitação e utilização.</t>
  </si>
  <si>
    <t>2219 - Segurança Pública</t>
  </si>
  <si>
    <t xml:space="preserve"> Implantação de um Posto da Guarda Municipal permanente no Distrito de Luzimangues, iImplantação de um Sistema de Monitoramento com câmaras, nos pontos estratégicos, em parceria com a Polícia Militar, reforma do prédio do Pelotão da PM,  melhoria das instalações da Delegacia de Polícia, com a aquisição de materiais de consumo e permanente, contratação de serviços de terceiros especializados, equipamentos de informática, rede lógica e periféricos, dentre outros que se fizerem necessários.</t>
  </si>
  <si>
    <t>Melhorar a qualidade de Segurança da População de Luzimangues .</t>
  </si>
  <si>
    <t xml:space="preserve">Serviço Mantido </t>
  </si>
  <si>
    <t>2701 -  Sub - Prefeitura do Distrito de Luzimangues</t>
  </si>
  <si>
    <t>Quadrimestral  2020</t>
  </si>
  <si>
    <t>Quadrimestral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</si>
</sst>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8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6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55" fillId="21" borderId="73" xfId="0" applyFont="1" applyFill="1" applyBorder="1" applyAlignment="1">
      <alignment horizontal="center" vertical="center" wrapText="1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0" fontId="55" fillId="3" borderId="65" xfId="0" applyFont="1" applyFill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9" fillId="3" borderId="0" xfId="0" applyFont="1" applyFill="1" applyBorder="1" applyAlignment="1">
      <alignment horizontal="center" vertical="center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7" fillId="2" borderId="83" xfId="0" applyFont="1" applyFill="1" applyBorder="1" applyAlignment="1">
      <alignment horizontal="left" vertical="center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5" fillId="3" borderId="27" xfId="0" applyFont="1" applyFill="1" applyBorder="1" applyAlignment="1" applyProtection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 wrapText="1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0" fontId="32" fillId="3" borderId="10" xfId="0" applyFont="1" applyFill="1" applyBorder="1" applyAlignment="1">
      <alignment horizontal="justify" vertical="center" wrapText="1"/>
    </xf>
    <xf numFmtId="166" fontId="32" fillId="3" borderId="10" xfId="0" applyNumberFormat="1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20" fillId="6" borderId="1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147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03328"/>
        <c:axId val="117760768"/>
      </c:barChart>
      <c:catAx>
        <c:axId val="11760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760768"/>
        <c:crosses val="autoZero"/>
        <c:auto val="1"/>
        <c:lblAlgn val="ctr"/>
        <c:lblOffset val="100"/>
        <c:noMultiLvlLbl val="0"/>
      </c:catAx>
      <c:valAx>
        <c:axId val="11776076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7603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72096"/>
        <c:axId val="139173888"/>
      </c:barChart>
      <c:catAx>
        <c:axId val="1391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173888"/>
        <c:crosses val="autoZero"/>
        <c:auto val="1"/>
        <c:lblAlgn val="ctr"/>
        <c:lblOffset val="100"/>
        <c:noMultiLvlLbl val="0"/>
      </c:catAx>
      <c:valAx>
        <c:axId val="13917388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9172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08192"/>
        <c:axId val="139209728"/>
      </c:barChart>
      <c:catAx>
        <c:axId val="13920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209728"/>
        <c:crosses val="autoZero"/>
        <c:auto val="1"/>
        <c:lblAlgn val="ctr"/>
        <c:lblOffset val="100"/>
        <c:noMultiLvlLbl val="0"/>
      </c:catAx>
      <c:valAx>
        <c:axId val="1392097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920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96576"/>
        <c:axId val="140702464"/>
      </c:barChart>
      <c:catAx>
        <c:axId val="14069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702464"/>
        <c:crosses val="autoZero"/>
        <c:auto val="1"/>
        <c:lblAlgn val="ctr"/>
        <c:lblOffset val="100"/>
        <c:noMultiLvlLbl val="0"/>
      </c:catAx>
      <c:valAx>
        <c:axId val="14070246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0696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88" t="s">
        <v>26</v>
      </c>
      <c r="B1" s="388"/>
      <c r="C1" s="388"/>
      <c r="D1" s="388"/>
      <c r="E1" s="388"/>
    </row>
    <row r="2" spans="1:5" ht="15.75" customHeight="1">
      <c r="A2" s="388" t="s">
        <v>21</v>
      </c>
      <c r="B2" s="388"/>
      <c r="C2" s="388"/>
      <c r="D2" s="388"/>
      <c r="E2" s="388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87"/>
      <c r="C4" s="387"/>
      <c r="D4" s="387"/>
      <c r="E4" s="387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86"/>
      <c r="C6" s="386"/>
      <c r="D6" s="386"/>
      <c r="E6" s="386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91"/>
      <c r="C8" s="391"/>
      <c r="D8" s="391"/>
      <c r="E8" s="391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80" t="s">
        <v>6</v>
      </c>
      <c r="B14" s="380"/>
      <c r="C14" s="380"/>
      <c r="D14" s="380"/>
      <c r="E14" s="380"/>
    </row>
    <row r="15" spans="1:5">
      <c r="A15" s="8" t="s">
        <v>7</v>
      </c>
      <c r="B15" s="9" t="s">
        <v>8</v>
      </c>
      <c r="C15" s="9" t="s">
        <v>9</v>
      </c>
      <c r="D15" s="392" t="s">
        <v>10</v>
      </c>
      <c r="E15" s="393"/>
    </row>
    <row r="16" spans="1:5">
      <c r="A16" s="10"/>
      <c r="B16" s="11"/>
      <c r="C16" s="11"/>
      <c r="D16" s="384"/>
      <c r="E16" s="385"/>
    </row>
    <row r="17" spans="1:5" ht="9.75" customHeight="1">
      <c r="A17" s="380"/>
      <c r="B17" s="380"/>
      <c r="C17" s="380"/>
      <c r="D17" s="380"/>
      <c r="E17" s="380"/>
    </row>
    <row r="18" spans="1:5" ht="142.5" customHeight="1">
      <c r="A18" s="381" t="s">
        <v>27</v>
      </c>
      <c r="B18" s="381"/>
      <c r="C18" s="381"/>
      <c r="D18" s="381"/>
      <c r="E18" s="381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91"/>
      <c r="C20" s="391"/>
      <c r="D20" s="391"/>
      <c r="E20" s="391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396"/>
      <c r="C22" s="397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80" t="s">
        <v>6</v>
      </c>
      <c r="B26" s="380"/>
      <c r="C26" s="380"/>
      <c r="D26" s="380"/>
      <c r="E26" s="380"/>
    </row>
    <row r="27" spans="1:5">
      <c r="A27" s="12" t="s">
        <v>7</v>
      </c>
      <c r="B27" s="13" t="s">
        <v>8</v>
      </c>
      <c r="C27" s="13" t="s">
        <v>9</v>
      </c>
      <c r="D27" s="382" t="s">
        <v>10</v>
      </c>
      <c r="E27" s="383"/>
    </row>
    <row r="28" spans="1:5">
      <c r="A28" s="10"/>
      <c r="B28" s="11"/>
      <c r="C28" s="11"/>
      <c r="D28" s="384"/>
      <c r="E28" s="385"/>
    </row>
    <row r="29" spans="1:5" ht="9.75" customHeight="1">
      <c r="A29" s="380"/>
      <c r="B29" s="380"/>
      <c r="C29" s="380"/>
      <c r="D29" s="380"/>
      <c r="E29" s="380"/>
    </row>
    <row r="30" spans="1:5" ht="142.5" customHeight="1">
      <c r="A30" s="381" t="s">
        <v>27</v>
      </c>
      <c r="B30" s="381"/>
      <c r="C30" s="381"/>
      <c r="D30" s="381"/>
      <c r="E30" s="381"/>
    </row>
    <row r="31" spans="1:5">
      <c r="A31" s="394"/>
      <c r="B31" s="380"/>
      <c r="C31" s="380"/>
      <c r="D31" s="380"/>
      <c r="E31" s="395"/>
    </row>
    <row r="32" spans="1:5">
      <c r="A32" s="389" t="s">
        <v>24</v>
      </c>
      <c r="B32" s="390"/>
      <c r="C32" s="389" t="s">
        <v>23</v>
      </c>
      <c r="D32" s="389" t="s">
        <v>28</v>
      </c>
      <c r="E32" s="389"/>
    </row>
    <row r="33" spans="1:5" ht="39.75" customHeight="1">
      <c r="A33" s="390"/>
      <c r="B33" s="390"/>
      <c r="C33" s="389"/>
      <c r="D33" s="389"/>
      <c r="E33" s="389"/>
    </row>
    <row r="34" spans="1:5">
      <c r="A34" s="390"/>
      <c r="B34" s="390"/>
      <c r="C34" s="389"/>
      <c r="D34" s="389"/>
      <c r="E34" s="389"/>
    </row>
    <row r="35" spans="1:5">
      <c r="A35" s="390"/>
      <c r="B35" s="390"/>
      <c r="C35" s="389"/>
      <c r="D35" s="389"/>
      <c r="E35" s="389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  <mergeCell ref="A26:E26"/>
    <mergeCell ref="A29:E29"/>
    <mergeCell ref="A30:E30"/>
    <mergeCell ref="D27:E27"/>
    <mergeCell ref="D28:E28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22"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5" t="s">
        <v>293</v>
      </c>
      <c r="B1" s="416"/>
      <c r="C1" s="416"/>
      <c r="D1" s="416"/>
      <c r="E1" s="416"/>
      <c r="F1" s="416"/>
      <c r="G1" s="417"/>
    </row>
    <row r="2" spans="1:8" ht="23.25">
      <c r="A2" s="418" t="s">
        <v>367</v>
      </c>
      <c r="B2" s="419"/>
      <c r="C2" s="419"/>
      <c r="D2" s="419"/>
      <c r="E2" s="419"/>
      <c r="F2" s="419"/>
      <c r="G2" s="420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1" t="s">
        <v>365</v>
      </c>
      <c r="C4" s="422"/>
      <c r="D4" s="422"/>
      <c r="E4" s="422"/>
      <c r="F4" s="422"/>
      <c r="G4" s="423"/>
    </row>
    <row r="5" spans="1:8" ht="30.75" customHeight="1">
      <c r="A5" s="342" t="s">
        <v>305</v>
      </c>
      <c r="B5" s="405" t="s">
        <v>339</v>
      </c>
      <c r="C5" s="406"/>
      <c r="D5" s="406"/>
      <c r="E5" s="406"/>
      <c r="F5" s="406"/>
      <c r="G5" s="407"/>
    </row>
    <row r="6" spans="1:8" ht="15" customHeight="1">
      <c r="A6" s="336" t="s">
        <v>33</v>
      </c>
      <c r="B6" s="405" t="s">
        <v>340</v>
      </c>
      <c r="C6" s="406"/>
      <c r="D6" s="406"/>
      <c r="E6" s="406"/>
      <c r="F6" s="406"/>
      <c r="G6" s="407"/>
    </row>
    <row r="7" spans="1:8" ht="153" customHeight="1">
      <c r="A7" s="336" t="s">
        <v>306</v>
      </c>
      <c r="B7" s="402" t="s">
        <v>341</v>
      </c>
      <c r="C7" s="403"/>
      <c r="D7" s="403"/>
      <c r="E7" s="403"/>
      <c r="F7" s="403"/>
      <c r="G7" s="404"/>
    </row>
    <row r="8" spans="1:8" ht="34.5" customHeight="1">
      <c r="A8" s="336" t="s">
        <v>307</v>
      </c>
      <c r="B8" s="402" t="s">
        <v>342</v>
      </c>
      <c r="C8" s="403"/>
      <c r="D8" s="403"/>
      <c r="E8" s="403"/>
      <c r="F8" s="403"/>
      <c r="G8" s="404"/>
    </row>
    <row r="9" spans="1:8" ht="30.75" customHeight="1">
      <c r="A9" s="342" t="s">
        <v>308</v>
      </c>
      <c r="B9" s="405" t="s">
        <v>311</v>
      </c>
      <c r="C9" s="406"/>
      <c r="D9" s="406"/>
      <c r="E9" s="406"/>
      <c r="F9" s="406"/>
      <c r="G9" s="407"/>
    </row>
    <row r="10" spans="1:8" ht="15.75">
      <c r="A10" s="399" t="s">
        <v>309</v>
      </c>
      <c r="B10" s="400"/>
      <c r="C10" s="400"/>
      <c r="D10" s="400"/>
      <c r="E10" s="400"/>
      <c r="F10" s="400"/>
      <c r="G10" s="401"/>
    </row>
    <row r="11" spans="1:8" ht="31.5">
      <c r="A11" s="408" t="s">
        <v>1</v>
      </c>
      <c r="B11" s="409"/>
      <c r="C11" s="410" t="s">
        <v>48</v>
      </c>
      <c r="D11" s="409"/>
      <c r="E11" s="343" t="s">
        <v>46</v>
      </c>
      <c r="F11" s="344" t="s">
        <v>47</v>
      </c>
      <c r="G11" s="345" t="s">
        <v>5</v>
      </c>
    </row>
    <row r="12" spans="1:8" ht="16.5" thickBot="1">
      <c r="A12" s="411" t="s">
        <v>343</v>
      </c>
      <c r="B12" s="412"/>
      <c r="C12" s="413" t="s">
        <v>344</v>
      </c>
      <c r="D12" s="414"/>
      <c r="E12" s="337">
        <v>100</v>
      </c>
      <c r="F12" s="350">
        <f>IFERROR(E12*E16/100,0)</f>
        <v>64.208923929803504</v>
      </c>
      <c r="G12" s="349">
        <f>IFERROR(F12/E12*100,0)</f>
        <v>64.208923929803504</v>
      </c>
      <c r="H12" s="338"/>
    </row>
    <row r="13" spans="1:8" ht="15.75">
      <c r="A13" s="399" t="s">
        <v>310</v>
      </c>
      <c r="B13" s="400"/>
      <c r="C13" s="400"/>
      <c r="D13" s="400"/>
      <c r="E13" s="400"/>
      <c r="F13" s="400"/>
      <c r="G13" s="401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561000</v>
      </c>
      <c r="B15" s="364">
        <v>548937.98</v>
      </c>
      <c r="C15" s="340">
        <v>528937.98</v>
      </c>
      <c r="D15" s="340">
        <v>384575.89</v>
      </c>
      <c r="E15" s="340">
        <v>352467.17</v>
      </c>
      <c r="F15" s="341">
        <v>0</v>
      </c>
      <c r="G15" s="349">
        <f>IFERROR(B15-C15-F15,0)</f>
        <v>20000</v>
      </c>
    </row>
    <row r="16" spans="1:8" ht="16.5" thickBot="1">
      <c r="A16" s="398" t="s">
        <v>324</v>
      </c>
      <c r="B16" s="398"/>
      <c r="C16" s="349">
        <f>IFERROR(C15/$B$15*100,0)</f>
        <v>96.356601159205638</v>
      </c>
      <c r="D16" s="349">
        <f>IFERROR(D15/$C$15*100,0)</f>
        <v>72.707180149929869</v>
      </c>
      <c r="E16" s="349">
        <f>IFERROR(E15/$B$15*100,0)</f>
        <v>64.208923929803504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46" priority="7" operator="between">
      <formula>66</formula>
      <formula>100</formula>
    </cfRule>
    <cfRule type="cellIs" dxfId="145" priority="8" operator="between">
      <formula>33</formula>
      <formula>66</formula>
    </cfRule>
    <cfRule type="cellIs" dxfId="144" priority="9" operator="between">
      <formula>0</formula>
      <formula>33</formula>
    </cfRule>
  </conditionalFormatting>
  <conditionalFormatting sqref="G15">
    <cfRule type="cellIs" dxfId="143" priority="16" operator="between">
      <formula>66</formula>
      <formula>100</formula>
    </cfRule>
    <cfRule type="cellIs" dxfId="142" priority="17" operator="between">
      <formula>33</formula>
      <formula>66</formula>
    </cfRule>
    <cfRule type="cellIs" dxfId="141" priority="18" operator="between">
      <formula>0</formula>
      <formula>33</formula>
    </cfRule>
  </conditionalFormatting>
  <conditionalFormatting sqref="G12">
    <cfRule type="cellIs" dxfId="140" priority="13" operator="between">
      <formula>66</formula>
      <formula>100</formula>
    </cfRule>
    <cfRule type="cellIs" dxfId="139" priority="14" operator="between">
      <formula>33</formula>
      <formula>66</formula>
    </cfRule>
    <cfRule type="cellIs" dxfId="138" priority="15" operator="between">
      <formula>0</formula>
      <formula>33</formula>
    </cfRule>
  </conditionalFormatting>
  <conditionalFormatting sqref="F12">
    <cfRule type="cellIs" dxfId="137" priority="10" operator="between">
      <formula>$E$12*0</formula>
      <formula>$E$12*0.329999</formula>
    </cfRule>
    <cfRule type="cellIs" dxfId="136" priority="11" operator="between">
      <formula>$E$12*0.33</formula>
      <formula>$E$12*0.6599999</formula>
    </cfRule>
    <cfRule type="cellIs" dxfId="135" priority="12" operator="between">
      <formula>$E$12*0.66</formula>
      <formula>$E$12*1</formula>
    </cfRule>
  </conditionalFormatting>
  <conditionalFormatting sqref="D16">
    <cfRule type="cellIs" dxfId="134" priority="4" operator="between">
      <formula>66</formula>
      <formula>100</formula>
    </cfRule>
    <cfRule type="cellIs" dxfId="133" priority="5" operator="between">
      <formula>33</formula>
      <formula>66</formula>
    </cfRule>
    <cfRule type="cellIs" dxfId="132" priority="6" operator="between">
      <formula>0</formula>
      <formula>33</formula>
    </cfRule>
  </conditionalFormatting>
  <conditionalFormatting sqref="E16">
    <cfRule type="cellIs" dxfId="131" priority="1" operator="between">
      <formula>66</formula>
      <formula>100</formula>
    </cfRule>
    <cfRule type="cellIs" dxfId="130" priority="2" operator="between">
      <formula>33</formula>
      <formula>66</formula>
    </cfRule>
    <cfRule type="cellIs" dxfId="12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5" t="s">
        <v>293</v>
      </c>
      <c r="B1" s="416"/>
      <c r="C1" s="416"/>
      <c r="D1" s="416"/>
      <c r="E1" s="416"/>
      <c r="F1" s="416"/>
      <c r="G1" s="417"/>
    </row>
    <row r="2" spans="1:8" ht="23.25">
      <c r="A2" s="418" t="s">
        <v>367</v>
      </c>
      <c r="B2" s="419"/>
      <c r="C2" s="419"/>
      <c r="D2" s="419"/>
      <c r="E2" s="419"/>
      <c r="F2" s="419"/>
      <c r="G2" s="420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1" t="s">
        <v>338</v>
      </c>
      <c r="C4" s="422"/>
      <c r="D4" s="422"/>
      <c r="E4" s="422"/>
      <c r="F4" s="422"/>
      <c r="G4" s="423"/>
    </row>
    <row r="5" spans="1:8" ht="30.75" customHeight="1">
      <c r="A5" s="342" t="s">
        <v>305</v>
      </c>
      <c r="B5" s="405" t="s">
        <v>339</v>
      </c>
      <c r="C5" s="406"/>
      <c r="D5" s="406"/>
      <c r="E5" s="406"/>
      <c r="F5" s="406"/>
      <c r="G5" s="407"/>
    </row>
    <row r="6" spans="1:8" ht="15" customHeight="1">
      <c r="A6" s="336" t="s">
        <v>33</v>
      </c>
      <c r="B6" s="405" t="s">
        <v>345</v>
      </c>
      <c r="C6" s="406"/>
      <c r="D6" s="406"/>
      <c r="E6" s="406"/>
      <c r="F6" s="406"/>
      <c r="G6" s="407"/>
    </row>
    <row r="7" spans="1:8" ht="36" customHeight="1">
      <c r="A7" s="336" t="s">
        <v>306</v>
      </c>
      <c r="B7" s="402" t="s">
        <v>346</v>
      </c>
      <c r="C7" s="403"/>
      <c r="D7" s="403"/>
      <c r="E7" s="403"/>
      <c r="F7" s="403"/>
      <c r="G7" s="404"/>
    </row>
    <row r="8" spans="1:8" ht="29.25" customHeight="1">
      <c r="A8" s="336" t="s">
        <v>307</v>
      </c>
      <c r="B8" s="402" t="s">
        <v>347</v>
      </c>
      <c r="C8" s="403"/>
      <c r="D8" s="403"/>
      <c r="E8" s="403"/>
      <c r="F8" s="403"/>
      <c r="G8" s="404"/>
    </row>
    <row r="9" spans="1:8" ht="30.75" customHeight="1">
      <c r="A9" s="342" t="s">
        <v>308</v>
      </c>
      <c r="B9" s="405" t="s">
        <v>311</v>
      </c>
      <c r="C9" s="406"/>
      <c r="D9" s="406"/>
      <c r="E9" s="406"/>
      <c r="F9" s="406"/>
      <c r="G9" s="407"/>
    </row>
    <row r="10" spans="1:8" ht="15.75">
      <c r="A10" s="399" t="s">
        <v>309</v>
      </c>
      <c r="B10" s="400"/>
      <c r="C10" s="400"/>
      <c r="D10" s="400"/>
      <c r="E10" s="400"/>
      <c r="F10" s="400"/>
      <c r="G10" s="401"/>
    </row>
    <row r="11" spans="1:8" ht="31.5">
      <c r="A11" s="408" t="s">
        <v>1</v>
      </c>
      <c r="B11" s="409"/>
      <c r="C11" s="410" t="s">
        <v>48</v>
      </c>
      <c r="D11" s="409"/>
      <c r="E11" s="343" t="s">
        <v>46</v>
      </c>
      <c r="F11" s="344" t="s">
        <v>47</v>
      </c>
      <c r="G11" s="345" t="s">
        <v>5</v>
      </c>
    </row>
    <row r="12" spans="1:8" ht="16.5" thickBot="1">
      <c r="A12" s="411" t="s">
        <v>348</v>
      </c>
      <c r="B12" s="412"/>
      <c r="C12" s="413" t="s">
        <v>65</v>
      </c>
      <c r="D12" s="414"/>
      <c r="E12" s="337">
        <v>15</v>
      </c>
      <c r="F12" s="350">
        <f>IFERROR(E12*E16/100,0)</f>
        <v>9.7916271711758238</v>
      </c>
      <c r="G12" s="349">
        <f>IFERROR(F12/E12*100,0)</f>
        <v>65.277514474505494</v>
      </c>
      <c r="H12" s="338"/>
    </row>
    <row r="13" spans="1:8" ht="15.75">
      <c r="A13" s="399" t="s">
        <v>310</v>
      </c>
      <c r="B13" s="400"/>
      <c r="C13" s="400"/>
      <c r="D13" s="400"/>
      <c r="E13" s="400"/>
      <c r="F13" s="400"/>
      <c r="G13" s="401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460000</v>
      </c>
      <c r="B15" s="364">
        <v>464610</v>
      </c>
      <c r="C15" s="340">
        <v>338616.6</v>
      </c>
      <c r="D15" s="340">
        <v>338616.6</v>
      </c>
      <c r="E15" s="340">
        <v>303285.86</v>
      </c>
      <c r="F15" s="341">
        <v>0</v>
      </c>
      <c r="G15" s="349">
        <f>IFERROR(B15-C15-F15,0)</f>
        <v>125993.40000000002</v>
      </c>
    </row>
    <row r="16" spans="1:8" ht="16.5" thickBot="1">
      <c r="A16" s="398" t="s">
        <v>324</v>
      </c>
      <c r="B16" s="398"/>
      <c r="C16" s="349">
        <f>IFERROR(C15/$B$15*100,0)</f>
        <v>72.881900949183176</v>
      </c>
      <c r="D16" s="349">
        <f>IFERROR(D15/$C$15*100,0)</f>
        <v>100</v>
      </c>
      <c r="E16" s="349">
        <f>IFERROR(E15/$B$15*100,0)</f>
        <v>65.277514474505494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28" priority="7" operator="between">
      <formula>66</formula>
      <formula>100</formula>
    </cfRule>
    <cfRule type="cellIs" dxfId="127" priority="8" operator="between">
      <formula>33</formula>
      <formula>66</formula>
    </cfRule>
    <cfRule type="cellIs" dxfId="126" priority="9" operator="between">
      <formula>0</formula>
      <formula>33</formula>
    </cfRule>
  </conditionalFormatting>
  <conditionalFormatting sqref="G15">
    <cfRule type="cellIs" dxfId="125" priority="16" operator="between">
      <formula>66</formula>
      <formula>100</formula>
    </cfRule>
    <cfRule type="cellIs" dxfId="124" priority="17" operator="between">
      <formula>33</formula>
      <formula>66</formula>
    </cfRule>
    <cfRule type="cellIs" dxfId="123" priority="18" operator="between">
      <formula>0</formula>
      <formula>33</formula>
    </cfRule>
  </conditionalFormatting>
  <conditionalFormatting sqref="G12">
    <cfRule type="cellIs" dxfId="122" priority="13" operator="between">
      <formula>66</formula>
      <formula>100</formula>
    </cfRule>
    <cfRule type="cellIs" dxfId="121" priority="14" operator="between">
      <formula>33</formula>
      <formula>66</formula>
    </cfRule>
    <cfRule type="cellIs" dxfId="120" priority="15" operator="between">
      <formula>0</formula>
      <formula>33</formula>
    </cfRule>
  </conditionalFormatting>
  <conditionalFormatting sqref="F12">
    <cfRule type="cellIs" dxfId="119" priority="10" operator="between">
      <formula>$E$12*0</formula>
      <formula>$E$12*0.329999</formula>
    </cfRule>
    <cfRule type="cellIs" dxfId="118" priority="11" operator="between">
      <formula>$E$12*0.33</formula>
      <formula>$E$12*0.6599999</formula>
    </cfRule>
    <cfRule type="cellIs" dxfId="117" priority="12" operator="between">
      <formula>$E$12*0.66</formula>
      <formula>$E$12*1</formula>
    </cfRule>
  </conditionalFormatting>
  <conditionalFormatting sqref="D16">
    <cfRule type="cellIs" dxfId="116" priority="4" operator="between">
      <formula>66</formula>
      <formula>100</formula>
    </cfRule>
    <cfRule type="cellIs" dxfId="115" priority="5" operator="between">
      <formula>33</formula>
      <formula>66</formula>
    </cfRule>
    <cfRule type="cellIs" dxfId="114" priority="6" operator="between">
      <formula>0</formula>
      <formula>33</formula>
    </cfRule>
  </conditionalFormatting>
  <conditionalFormatting sqref="E16">
    <cfRule type="cellIs" dxfId="113" priority="1" operator="between">
      <formula>66</formula>
      <formula>100</formula>
    </cfRule>
    <cfRule type="cellIs" dxfId="112" priority="2" operator="between">
      <formula>33</formula>
      <formula>66</formula>
    </cfRule>
    <cfRule type="cellIs" dxfId="11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C15" sqref="C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5" t="s">
        <v>293</v>
      </c>
      <c r="B1" s="416"/>
      <c r="C1" s="416"/>
      <c r="D1" s="416"/>
      <c r="E1" s="416"/>
      <c r="F1" s="416"/>
      <c r="G1" s="417"/>
    </row>
    <row r="2" spans="1:8" ht="23.25">
      <c r="A2" s="418" t="s">
        <v>367</v>
      </c>
      <c r="B2" s="419"/>
      <c r="C2" s="419"/>
      <c r="D2" s="419"/>
      <c r="E2" s="419"/>
      <c r="F2" s="419"/>
      <c r="G2" s="420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1" t="s">
        <v>338</v>
      </c>
      <c r="C4" s="422"/>
      <c r="D4" s="422"/>
      <c r="E4" s="422"/>
      <c r="F4" s="422"/>
      <c r="G4" s="423"/>
    </row>
    <row r="5" spans="1:8" ht="30.75" customHeight="1">
      <c r="A5" s="342" t="s">
        <v>305</v>
      </c>
      <c r="B5" s="405" t="s">
        <v>339</v>
      </c>
      <c r="C5" s="406"/>
      <c r="D5" s="406"/>
      <c r="E5" s="406"/>
      <c r="F5" s="406"/>
      <c r="G5" s="407"/>
    </row>
    <row r="6" spans="1:8" ht="15" customHeight="1">
      <c r="A6" s="336" t="s">
        <v>33</v>
      </c>
      <c r="B6" s="405" t="s">
        <v>349</v>
      </c>
      <c r="C6" s="406"/>
      <c r="D6" s="406"/>
      <c r="E6" s="406"/>
      <c r="F6" s="406"/>
      <c r="G6" s="407"/>
    </row>
    <row r="7" spans="1:8" ht="42.75" customHeight="1">
      <c r="A7" s="336" t="s">
        <v>306</v>
      </c>
      <c r="B7" s="402" t="s">
        <v>352</v>
      </c>
      <c r="C7" s="403"/>
      <c r="D7" s="403"/>
      <c r="E7" s="403"/>
      <c r="F7" s="403"/>
      <c r="G7" s="404"/>
    </row>
    <row r="8" spans="1:8" ht="29.25" customHeight="1">
      <c r="A8" s="336" t="s">
        <v>307</v>
      </c>
      <c r="B8" s="402" t="s">
        <v>350</v>
      </c>
      <c r="C8" s="403"/>
      <c r="D8" s="403"/>
      <c r="E8" s="403"/>
      <c r="F8" s="403"/>
      <c r="G8" s="404"/>
    </row>
    <row r="9" spans="1:8" ht="30.75" customHeight="1">
      <c r="A9" s="342" t="s">
        <v>308</v>
      </c>
      <c r="B9" s="405" t="s">
        <v>311</v>
      </c>
      <c r="C9" s="406"/>
      <c r="D9" s="406"/>
      <c r="E9" s="406"/>
      <c r="F9" s="406"/>
      <c r="G9" s="407"/>
    </row>
    <row r="10" spans="1:8" ht="15.75">
      <c r="A10" s="399" t="s">
        <v>309</v>
      </c>
      <c r="B10" s="400"/>
      <c r="C10" s="400"/>
      <c r="D10" s="400"/>
      <c r="E10" s="400"/>
      <c r="F10" s="400"/>
      <c r="G10" s="401"/>
    </row>
    <row r="11" spans="1:8" ht="31.5">
      <c r="A11" s="408" t="s">
        <v>1</v>
      </c>
      <c r="B11" s="409"/>
      <c r="C11" s="410" t="s">
        <v>48</v>
      </c>
      <c r="D11" s="409"/>
      <c r="E11" s="343" t="s">
        <v>46</v>
      </c>
      <c r="F11" s="344" t="s">
        <v>47</v>
      </c>
      <c r="G11" s="345" t="s">
        <v>5</v>
      </c>
    </row>
    <row r="12" spans="1:8" ht="16.5" thickBot="1">
      <c r="A12" s="411" t="s">
        <v>351</v>
      </c>
      <c r="B12" s="412"/>
      <c r="C12" s="413" t="s">
        <v>344</v>
      </c>
      <c r="D12" s="414"/>
      <c r="E12" s="337">
        <v>100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399" t="s">
        <v>310</v>
      </c>
      <c r="B13" s="400"/>
      <c r="C13" s="400"/>
      <c r="D13" s="400"/>
      <c r="E13" s="400"/>
      <c r="F13" s="400"/>
      <c r="G13" s="401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30000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398" t="s">
        <v>324</v>
      </c>
      <c r="B16" s="39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10" priority="7" operator="between">
      <formula>66</formula>
      <formula>100</formula>
    </cfRule>
    <cfRule type="cellIs" dxfId="109" priority="8" operator="between">
      <formula>33</formula>
      <formula>66</formula>
    </cfRule>
    <cfRule type="cellIs" dxfId="108" priority="9" operator="between">
      <formula>0</formula>
      <formula>33</formula>
    </cfRule>
  </conditionalFormatting>
  <conditionalFormatting sqref="G15">
    <cfRule type="cellIs" dxfId="107" priority="16" operator="between">
      <formula>66</formula>
      <formula>100</formula>
    </cfRule>
    <cfRule type="cellIs" dxfId="106" priority="17" operator="between">
      <formula>33</formula>
      <formula>66</formula>
    </cfRule>
    <cfRule type="cellIs" dxfId="105" priority="18" operator="between">
      <formula>0</formula>
      <formula>33</formula>
    </cfRule>
  </conditionalFormatting>
  <conditionalFormatting sqref="G12">
    <cfRule type="cellIs" dxfId="104" priority="13" operator="between">
      <formula>66</formula>
      <formula>100</formula>
    </cfRule>
    <cfRule type="cellIs" dxfId="103" priority="14" operator="between">
      <formula>33</formula>
      <formula>66</formula>
    </cfRule>
    <cfRule type="cellIs" dxfId="102" priority="15" operator="between">
      <formula>0</formula>
      <formula>33</formula>
    </cfRule>
  </conditionalFormatting>
  <conditionalFormatting sqref="F12">
    <cfRule type="cellIs" dxfId="101" priority="10" operator="between">
      <formula>$E$12*0</formula>
      <formula>$E$12*0.329999</formula>
    </cfRule>
    <cfRule type="cellIs" dxfId="100" priority="11" operator="between">
      <formula>$E$12*0.33</formula>
      <formula>$E$12*0.6599999</formula>
    </cfRule>
    <cfRule type="cellIs" dxfId="99" priority="12" operator="between">
      <formula>$E$12*0.66</formula>
      <formula>$E$12*1</formula>
    </cfRule>
  </conditionalFormatting>
  <conditionalFormatting sqref="D16">
    <cfRule type="cellIs" dxfId="98" priority="4" operator="between">
      <formula>66</formula>
      <formula>100</formula>
    </cfRule>
    <cfRule type="cellIs" dxfId="97" priority="5" operator="between">
      <formula>33</formula>
      <formula>66</formula>
    </cfRule>
    <cfRule type="cellIs" dxfId="96" priority="6" operator="between">
      <formula>0</formula>
      <formula>33</formula>
    </cfRule>
  </conditionalFormatting>
  <conditionalFormatting sqref="E16">
    <cfRule type="cellIs" dxfId="95" priority="1" operator="between">
      <formula>66</formula>
      <formula>100</formula>
    </cfRule>
    <cfRule type="cellIs" dxfId="94" priority="2" operator="between">
      <formula>33</formula>
      <formula>66</formula>
    </cfRule>
    <cfRule type="cellIs" dxfId="9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A15" sqref="A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5" t="s">
        <v>293</v>
      </c>
      <c r="B1" s="416"/>
      <c r="C1" s="416"/>
      <c r="D1" s="416"/>
      <c r="E1" s="416"/>
      <c r="F1" s="416"/>
      <c r="G1" s="417"/>
    </row>
    <row r="2" spans="1:8" ht="23.25">
      <c r="A2" s="418" t="s">
        <v>367</v>
      </c>
      <c r="B2" s="419"/>
      <c r="C2" s="419"/>
      <c r="D2" s="419"/>
      <c r="E2" s="419"/>
      <c r="F2" s="419"/>
      <c r="G2" s="420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1" t="s">
        <v>338</v>
      </c>
      <c r="C4" s="422"/>
      <c r="D4" s="422"/>
      <c r="E4" s="422"/>
      <c r="F4" s="422"/>
      <c r="G4" s="423"/>
    </row>
    <row r="5" spans="1:8" ht="30.75" customHeight="1">
      <c r="A5" s="342" t="s">
        <v>305</v>
      </c>
      <c r="B5" s="405" t="s">
        <v>353</v>
      </c>
      <c r="C5" s="406"/>
      <c r="D5" s="406"/>
      <c r="E5" s="406"/>
      <c r="F5" s="406"/>
      <c r="G5" s="407"/>
    </row>
    <row r="6" spans="1:8" ht="15" customHeight="1">
      <c r="A6" s="336" t="s">
        <v>33</v>
      </c>
      <c r="B6" s="405" t="s">
        <v>354</v>
      </c>
      <c r="C6" s="406"/>
      <c r="D6" s="406"/>
      <c r="E6" s="406"/>
      <c r="F6" s="406"/>
      <c r="G6" s="407"/>
    </row>
    <row r="7" spans="1:8" ht="35.25" customHeight="1">
      <c r="A7" s="336" t="s">
        <v>306</v>
      </c>
      <c r="B7" s="402" t="s">
        <v>356</v>
      </c>
      <c r="C7" s="403"/>
      <c r="D7" s="403"/>
      <c r="E7" s="403"/>
      <c r="F7" s="403"/>
      <c r="G7" s="404"/>
    </row>
    <row r="8" spans="1:8" ht="21" customHeight="1">
      <c r="A8" s="336" t="s">
        <v>307</v>
      </c>
      <c r="B8" s="402" t="s">
        <v>357</v>
      </c>
      <c r="C8" s="403"/>
      <c r="D8" s="403"/>
      <c r="E8" s="403"/>
      <c r="F8" s="403"/>
      <c r="G8" s="404"/>
    </row>
    <row r="9" spans="1:8" ht="22.5" customHeight="1">
      <c r="A9" s="342" t="s">
        <v>308</v>
      </c>
      <c r="B9" s="405" t="s">
        <v>311</v>
      </c>
      <c r="C9" s="406"/>
      <c r="D9" s="406"/>
      <c r="E9" s="406"/>
      <c r="F9" s="406"/>
      <c r="G9" s="407"/>
    </row>
    <row r="10" spans="1:8" ht="15.75">
      <c r="A10" s="399" t="s">
        <v>309</v>
      </c>
      <c r="B10" s="400"/>
      <c r="C10" s="400"/>
      <c r="D10" s="400"/>
      <c r="E10" s="400"/>
      <c r="F10" s="400"/>
      <c r="G10" s="401"/>
    </row>
    <row r="11" spans="1:8" ht="31.5">
      <c r="A11" s="408" t="s">
        <v>1</v>
      </c>
      <c r="B11" s="409"/>
      <c r="C11" s="410" t="s">
        <v>48</v>
      </c>
      <c r="D11" s="409"/>
      <c r="E11" s="343" t="s">
        <v>46</v>
      </c>
      <c r="F11" s="344" t="s">
        <v>47</v>
      </c>
      <c r="G11" s="345" t="s">
        <v>5</v>
      </c>
    </row>
    <row r="12" spans="1:8" ht="16.5" thickBot="1">
      <c r="A12" s="411" t="s">
        <v>355</v>
      </c>
      <c r="B12" s="412"/>
      <c r="C12" s="413" t="s">
        <v>344</v>
      </c>
      <c r="D12" s="414"/>
      <c r="E12" s="337">
        <v>1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399" t="s">
        <v>310</v>
      </c>
      <c r="B13" s="400"/>
      <c r="C13" s="400"/>
      <c r="D13" s="400"/>
      <c r="E13" s="400"/>
      <c r="F13" s="400"/>
      <c r="G13" s="401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100000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398" t="s">
        <v>324</v>
      </c>
      <c r="B16" s="39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92" priority="7" operator="between">
      <formula>66</formula>
      <formula>100</formula>
    </cfRule>
    <cfRule type="cellIs" dxfId="91" priority="8" operator="between">
      <formula>33</formula>
      <formula>66</formula>
    </cfRule>
    <cfRule type="cellIs" dxfId="90" priority="9" operator="between">
      <formula>0</formula>
      <formula>33</formula>
    </cfRule>
  </conditionalFormatting>
  <conditionalFormatting sqref="G15">
    <cfRule type="cellIs" dxfId="89" priority="16" operator="between">
      <formula>66</formula>
      <formula>100</formula>
    </cfRule>
    <cfRule type="cellIs" dxfId="88" priority="17" operator="between">
      <formula>33</formula>
      <formula>66</formula>
    </cfRule>
    <cfRule type="cellIs" dxfId="87" priority="18" operator="between">
      <formula>0</formula>
      <formula>33</formula>
    </cfRule>
  </conditionalFormatting>
  <conditionalFormatting sqref="G12">
    <cfRule type="cellIs" dxfId="86" priority="13" operator="between">
      <formula>66</formula>
      <formula>100</formula>
    </cfRule>
    <cfRule type="cellIs" dxfId="85" priority="14" operator="between">
      <formula>33</formula>
      <formula>66</formula>
    </cfRule>
    <cfRule type="cellIs" dxfId="84" priority="15" operator="between">
      <formula>0</formula>
      <formula>33</formula>
    </cfRule>
  </conditionalFormatting>
  <conditionalFormatting sqref="F12">
    <cfRule type="cellIs" dxfId="83" priority="10" operator="between">
      <formula>$E$12*0</formula>
      <formula>$E$12*0.329999</formula>
    </cfRule>
    <cfRule type="cellIs" dxfId="82" priority="11" operator="between">
      <formula>$E$12*0.33</formula>
      <formula>$E$12*0.6599999</formula>
    </cfRule>
    <cfRule type="cellIs" dxfId="81" priority="12" operator="between">
      <formula>$E$12*0.66</formula>
      <formula>$E$12*1</formula>
    </cfRule>
  </conditionalFormatting>
  <conditionalFormatting sqref="D16">
    <cfRule type="cellIs" dxfId="80" priority="4" operator="between">
      <formula>66</formula>
      <formula>100</formula>
    </cfRule>
    <cfRule type="cellIs" dxfId="79" priority="5" operator="between">
      <formula>33</formula>
      <formula>66</formula>
    </cfRule>
    <cfRule type="cellIs" dxfId="78" priority="6" operator="between">
      <formula>0</formula>
      <formula>33</formula>
    </cfRule>
  </conditionalFormatting>
  <conditionalFormatting sqref="E16">
    <cfRule type="cellIs" dxfId="77" priority="1" operator="between">
      <formula>66</formula>
      <formula>100</formula>
    </cfRule>
    <cfRule type="cellIs" dxfId="76" priority="2" operator="between">
      <formula>33</formula>
      <formula>66</formula>
    </cfRule>
    <cfRule type="cellIs" dxfId="7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5" t="s">
        <v>293</v>
      </c>
      <c r="B1" s="416"/>
      <c r="C1" s="416"/>
      <c r="D1" s="416"/>
      <c r="E1" s="416"/>
      <c r="F1" s="416"/>
      <c r="G1" s="417"/>
    </row>
    <row r="2" spans="1:8" ht="23.25">
      <c r="A2" s="418" t="s">
        <v>367</v>
      </c>
      <c r="B2" s="419"/>
      <c r="C2" s="419"/>
      <c r="D2" s="419"/>
      <c r="E2" s="419"/>
      <c r="F2" s="419"/>
      <c r="G2" s="420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1" t="s">
        <v>338</v>
      </c>
      <c r="C4" s="422"/>
      <c r="D4" s="422"/>
      <c r="E4" s="422"/>
      <c r="F4" s="422"/>
      <c r="G4" s="423"/>
    </row>
    <row r="5" spans="1:8" ht="30.75" customHeight="1">
      <c r="A5" s="342" t="s">
        <v>305</v>
      </c>
      <c r="B5" s="405" t="s">
        <v>353</v>
      </c>
      <c r="C5" s="406"/>
      <c r="D5" s="406"/>
      <c r="E5" s="406"/>
      <c r="F5" s="406"/>
      <c r="G5" s="407"/>
    </row>
    <row r="6" spans="1:8" ht="15" customHeight="1">
      <c r="A6" s="336" t="s">
        <v>33</v>
      </c>
      <c r="B6" s="405" t="s">
        <v>358</v>
      </c>
      <c r="C6" s="406"/>
      <c r="D6" s="406"/>
      <c r="E6" s="406"/>
      <c r="F6" s="406"/>
      <c r="G6" s="407"/>
    </row>
    <row r="7" spans="1:8" ht="82.5" customHeight="1">
      <c r="A7" s="336" t="s">
        <v>306</v>
      </c>
      <c r="B7" s="402" t="s">
        <v>359</v>
      </c>
      <c r="C7" s="403"/>
      <c r="D7" s="403"/>
      <c r="E7" s="403"/>
      <c r="F7" s="403"/>
      <c r="G7" s="404"/>
    </row>
    <row r="8" spans="1:8" ht="32.25" customHeight="1">
      <c r="A8" s="336" t="s">
        <v>307</v>
      </c>
      <c r="B8" s="402" t="s">
        <v>360</v>
      </c>
      <c r="C8" s="403"/>
      <c r="D8" s="403"/>
      <c r="E8" s="403"/>
      <c r="F8" s="403"/>
      <c r="G8" s="404"/>
    </row>
    <row r="9" spans="1:8" ht="30.75" customHeight="1">
      <c r="A9" s="342" t="s">
        <v>308</v>
      </c>
      <c r="B9" s="405" t="s">
        <v>311</v>
      </c>
      <c r="C9" s="406"/>
      <c r="D9" s="406"/>
      <c r="E9" s="406"/>
      <c r="F9" s="406"/>
      <c r="G9" s="407"/>
    </row>
    <row r="10" spans="1:8" ht="15.75">
      <c r="A10" s="399" t="s">
        <v>309</v>
      </c>
      <c r="B10" s="400"/>
      <c r="C10" s="400"/>
      <c r="D10" s="400"/>
      <c r="E10" s="400"/>
      <c r="F10" s="400"/>
      <c r="G10" s="401"/>
    </row>
    <row r="11" spans="1:8" ht="31.5">
      <c r="A11" s="408" t="s">
        <v>1</v>
      </c>
      <c r="B11" s="409"/>
      <c r="C11" s="410" t="s">
        <v>48</v>
      </c>
      <c r="D11" s="409"/>
      <c r="E11" s="343" t="s">
        <v>46</v>
      </c>
      <c r="F11" s="344" t="s">
        <v>47</v>
      </c>
      <c r="G11" s="345" t="s">
        <v>5</v>
      </c>
    </row>
    <row r="12" spans="1:8" ht="16.5" thickBot="1">
      <c r="A12" s="411" t="s">
        <v>83</v>
      </c>
      <c r="B12" s="412"/>
      <c r="C12" s="413" t="s">
        <v>344</v>
      </c>
      <c r="D12" s="414"/>
      <c r="E12" s="337">
        <v>100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399" t="s">
        <v>310</v>
      </c>
      <c r="B13" s="400"/>
      <c r="C13" s="400"/>
      <c r="D13" s="400"/>
      <c r="E13" s="400"/>
      <c r="F13" s="400"/>
      <c r="G13" s="401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112000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398" t="s">
        <v>324</v>
      </c>
      <c r="B16" s="39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74" priority="7" operator="between">
      <formula>66</formula>
      <formula>100</formula>
    </cfRule>
    <cfRule type="cellIs" dxfId="73" priority="8" operator="between">
      <formula>33</formula>
      <formula>66</formula>
    </cfRule>
    <cfRule type="cellIs" dxfId="72" priority="9" operator="between">
      <formula>0</formula>
      <formula>33</formula>
    </cfRule>
  </conditionalFormatting>
  <conditionalFormatting sqref="G15">
    <cfRule type="cellIs" dxfId="71" priority="16" operator="between">
      <formula>66</formula>
      <formula>100</formula>
    </cfRule>
    <cfRule type="cellIs" dxfId="70" priority="17" operator="between">
      <formula>33</formula>
      <formula>66</formula>
    </cfRule>
    <cfRule type="cellIs" dxfId="69" priority="18" operator="between">
      <formula>0</formula>
      <formula>33</formula>
    </cfRule>
  </conditionalFormatting>
  <conditionalFormatting sqref="G12">
    <cfRule type="cellIs" dxfId="68" priority="13" operator="between">
      <formula>66</formula>
      <formula>100</formula>
    </cfRule>
    <cfRule type="cellIs" dxfId="67" priority="14" operator="between">
      <formula>33</formula>
      <formula>66</formula>
    </cfRule>
    <cfRule type="cellIs" dxfId="66" priority="15" operator="between">
      <formula>0</formula>
      <formula>33</formula>
    </cfRule>
  </conditionalFormatting>
  <conditionalFormatting sqref="F12">
    <cfRule type="cellIs" dxfId="65" priority="10" operator="between">
      <formula>$E$12*0</formula>
      <formula>$E$12*0.329999</formula>
    </cfRule>
    <cfRule type="cellIs" dxfId="64" priority="11" operator="between">
      <formula>$E$12*0.33</formula>
      <formula>$E$12*0.6599999</formula>
    </cfRule>
    <cfRule type="cellIs" dxfId="63" priority="12" operator="between">
      <formula>$E$12*0.66</formula>
      <formula>$E$12*1</formula>
    </cfRule>
  </conditionalFormatting>
  <conditionalFormatting sqref="D16">
    <cfRule type="cellIs" dxfId="62" priority="4" operator="between">
      <formula>66</formula>
      <formula>100</formula>
    </cfRule>
    <cfRule type="cellIs" dxfId="61" priority="5" operator="between">
      <formula>33</formula>
      <formula>66</formula>
    </cfRule>
    <cfRule type="cellIs" dxfId="60" priority="6" operator="between">
      <formula>0</formula>
      <formula>33</formula>
    </cfRule>
  </conditionalFormatting>
  <conditionalFormatting sqref="E16">
    <cfRule type="cellIs" dxfId="59" priority="1" operator="between">
      <formula>66</formula>
      <formula>100</formula>
    </cfRule>
    <cfRule type="cellIs" dxfId="58" priority="2" operator="between">
      <formula>33</formula>
      <formula>66</formula>
    </cfRule>
    <cfRule type="cellIs" dxfId="5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A14" sqref="A14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" width="9.140625" style="331"/>
    <col min="17" max="17" width="11.5703125" style="331" bestFit="1" customWidth="1"/>
    <col min="18" max="16384" width="9.140625" style="331"/>
  </cols>
  <sheetData>
    <row r="1" spans="1:8" ht="23.25">
      <c r="A1" s="415" t="s">
        <v>293</v>
      </c>
      <c r="B1" s="416"/>
      <c r="C1" s="416"/>
      <c r="D1" s="416"/>
      <c r="E1" s="416"/>
      <c r="F1" s="416"/>
      <c r="G1" s="417"/>
    </row>
    <row r="2" spans="1:8" ht="23.25">
      <c r="A2" s="418" t="s">
        <v>366</v>
      </c>
      <c r="B2" s="419"/>
      <c r="C2" s="419"/>
      <c r="D2" s="419"/>
      <c r="E2" s="419"/>
      <c r="F2" s="419"/>
      <c r="G2" s="420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1" t="s">
        <v>338</v>
      </c>
      <c r="C4" s="422"/>
      <c r="D4" s="422"/>
      <c r="E4" s="422"/>
      <c r="F4" s="422"/>
      <c r="G4" s="423"/>
    </row>
    <row r="5" spans="1:8" ht="30.75" customHeight="1">
      <c r="A5" s="342" t="s">
        <v>305</v>
      </c>
      <c r="B5" s="405" t="s">
        <v>353</v>
      </c>
      <c r="C5" s="406"/>
      <c r="D5" s="406"/>
      <c r="E5" s="406"/>
      <c r="F5" s="406"/>
      <c r="G5" s="407"/>
    </row>
    <row r="6" spans="1:8" ht="15" customHeight="1">
      <c r="A6" s="336" t="s">
        <v>33</v>
      </c>
      <c r="B6" s="405" t="s">
        <v>361</v>
      </c>
      <c r="C6" s="406"/>
      <c r="D6" s="406"/>
      <c r="E6" s="406"/>
      <c r="F6" s="406"/>
      <c r="G6" s="407"/>
    </row>
    <row r="7" spans="1:8" ht="82.5" customHeight="1">
      <c r="A7" s="336" t="s">
        <v>306</v>
      </c>
      <c r="B7" s="402" t="s">
        <v>362</v>
      </c>
      <c r="C7" s="403"/>
      <c r="D7" s="403"/>
      <c r="E7" s="403"/>
      <c r="F7" s="403"/>
      <c r="G7" s="404"/>
    </row>
    <row r="8" spans="1:8" ht="22.5" customHeight="1">
      <c r="A8" s="336" t="s">
        <v>307</v>
      </c>
      <c r="B8" s="402" t="s">
        <v>363</v>
      </c>
      <c r="C8" s="403"/>
      <c r="D8" s="403"/>
      <c r="E8" s="403"/>
      <c r="F8" s="403"/>
      <c r="G8" s="404"/>
    </row>
    <row r="9" spans="1:8" ht="30.75" customHeight="1">
      <c r="A9" s="342" t="s">
        <v>308</v>
      </c>
      <c r="B9" s="405" t="s">
        <v>311</v>
      </c>
      <c r="C9" s="406"/>
      <c r="D9" s="406"/>
      <c r="E9" s="406"/>
      <c r="F9" s="406"/>
      <c r="G9" s="407"/>
    </row>
    <row r="10" spans="1:8" ht="15.75">
      <c r="A10" s="399" t="s">
        <v>309</v>
      </c>
      <c r="B10" s="400"/>
      <c r="C10" s="400"/>
      <c r="D10" s="400"/>
      <c r="E10" s="400"/>
      <c r="F10" s="400"/>
      <c r="G10" s="401"/>
    </row>
    <row r="11" spans="1:8" ht="31.5">
      <c r="A11" s="408" t="s">
        <v>1</v>
      </c>
      <c r="B11" s="409"/>
      <c r="C11" s="410" t="s">
        <v>48</v>
      </c>
      <c r="D11" s="409"/>
      <c r="E11" s="343" t="s">
        <v>46</v>
      </c>
      <c r="F11" s="344" t="s">
        <v>47</v>
      </c>
      <c r="G11" s="345" t="s">
        <v>5</v>
      </c>
    </row>
    <row r="12" spans="1:8" ht="16.5" thickBot="1">
      <c r="A12" s="411" t="s">
        <v>364</v>
      </c>
      <c r="B12" s="412"/>
      <c r="C12" s="413" t="s">
        <v>344</v>
      </c>
      <c r="D12" s="414"/>
      <c r="E12" s="337">
        <v>40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399" t="s">
        <v>310</v>
      </c>
      <c r="B13" s="400"/>
      <c r="C13" s="400"/>
      <c r="D13" s="400"/>
      <c r="E13" s="400"/>
      <c r="F13" s="400"/>
      <c r="G13" s="401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46000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398" t="s">
        <v>324</v>
      </c>
      <c r="B16" s="39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A16:B16"/>
    <mergeCell ref="A13:G13"/>
    <mergeCell ref="A1:G1"/>
    <mergeCell ref="A2:G2"/>
    <mergeCell ref="B4:G4"/>
    <mergeCell ref="B6:G6"/>
    <mergeCell ref="B5:G5"/>
    <mergeCell ref="B7:G7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56" priority="4" operator="between">
      <formula>66</formula>
      <formula>100</formula>
    </cfRule>
    <cfRule type="cellIs" dxfId="55" priority="5" operator="between">
      <formula>33</formula>
      <formula>66</formula>
    </cfRule>
    <cfRule type="cellIs" dxfId="54" priority="6" operator="between">
      <formula>0</formula>
      <formula>33</formula>
    </cfRule>
  </conditionalFormatting>
  <conditionalFormatting sqref="G15">
    <cfRule type="cellIs" dxfId="53" priority="16" operator="between">
      <formula>66</formula>
      <formula>100</formula>
    </cfRule>
    <cfRule type="cellIs" dxfId="52" priority="17" operator="between">
      <formula>33</formula>
      <formula>66</formula>
    </cfRule>
    <cfRule type="cellIs" dxfId="51" priority="18" operator="between">
      <formula>0</formula>
      <formula>33</formula>
    </cfRule>
  </conditionalFormatting>
  <conditionalFormatting sqref="G12">
    <cfRule type="cellIs" dxfId="50" priority="13" operator="between">
      <formula>66</formula>
      <formula>100</formula>
    </cfRule>
    <cfRule type="cellIs" dxfId="49" priority="14" operator="between">
      <formula>33</formula>
      <formula>66</formula>
    </cfRule>
    <cfRule type="cellIs" dxfId="48" priority="15" operator="between">
      <formula>0</formula>
      <formula>33</formula>
    </cfRule>
  </conditionalFormatting>
  <conditionalFormatting sqref="F12">
    <cfRule type="cellIs" dxfId="47" priority="10" operator="between">
      <formula>$E$12*0</formula>
      <formula>$E$12*0.329999</formula>
    </cfRule>
    <cfRule type="cellIs" dxfId="46" priority="11" operator="between">
      <formula>$E$12*0.33</formula>
      <formula>$E$12*0.6599999</formula>
    </cfRule>
    <cfRule type="cellIs" dxfId="45" priority="12" operator="between">
      <formula>$E$12*0.66</formula>
      <formula>$E$12*1</formula>
    </cfRule>
  </conditionalFormatting>
  <conditionalFormatting sqref="C16">
    <cfRule type="cellIs" dxfId="44" priority="7" operator="between">
      <formula>66</formula>
      <formula>100</formula>
    </cfRule>
    <cfRule type="cellIs" dxfId="43" priority="8" operator="between">
      <formula>33</formula>
      <formula>66</formula>
    </cfRule>
    <cfRule type="cellIs" dxfId="42" priority="9" operator="between">
      <formula>0</formula>
      <formula>33</formula>
    </cfRule>
  </conditionalFormatting>
  <conditionalFormatting sqref="E16">
    <cfRule type="cellIs" dxfId="41" priority="1" operator="between">
      <formula>66</formula>
      <formula>100</formula>
    </cfRule>
    <cfRule type="cellIs" dxfId="40" priority="2" operator="between">
      <formula>33</formula>
      <formula>66</formula>
    </cfRule>
    <cfRule type="cellIs" dxfId="3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47"/>
  <sheetViews>
    <sheetView showGridLines="0" tabSelected="1" topLeftCell="A32" zoomScale="80" zoomScaleNormal="80" zoomScaleSheetLayoutView="70" zoomScalePageLayoutView="60" workbookViewId="0">
      <selection activeCell="A47" sqref="A47:N47"/>
    </sheetView>
  </sheetViews>
  <sheetFormatPr defaultRowHeight="15"/>
  <cols>
    <col min="1" max="1" width="7.28515625" style="352" customWidth="1"/>
    <col min="2" max="2" width="27" style="351" customWidth="1"/>
    <col min="3" max="3" width="37.140625" style="351" customWidth="1"/>
    <col min="4" max="4" width="20.28515625" style="351" customWidth="1"/>
    <col min="5" max="5" width="20.42578125" style="351" customWidth="1"/>
    <col min="6" max="6" width="20.28515625" style="351" customWidth="1"/>
    <col min="7" max="7" width="18.7109375" style="351" customWidth="1"/>
    <col min="8" max="8" width="17.28515625" style="351" customWidth="1"/>
    <col min="9" max="9" width="16" style="351" customWidth="1"/>
    <col min="10" max="10" width="21.5703125" style="351" customWidth="1"/>
    <col min="11" max="11" width="9.140625" style="352" customWidth="1"/>
    <col min="12" max="12" width="12.28515625" style="351" customWidth="1"/>
    <col min="13" max="13" width="14.5703125" style="351" customWidth="1"/>
    <col min="14" max="14" width="9.42578125" style="351" customWidth="1"/>
    <col min="15" max="15" width="22.28515625" style="351" customWidth="1"/>
    <col min="16" max="16" width="25" style="351" customWidth="1"/>
    <col min="17" max="17" width="18" style="351" customWidth="1"/>
    <col min="18" max="18" width="9.140625" style="351"/>
    <col min="19" max="19" width="13" style="351" customWidth="1"/>
    <col min="20" max="16384" width="9.140625" style="351"/>
  </cols>
  <sheetData>
    <row r="3" spans="1:14">
      <c r="A3" s="362"/>
      <c r="B3" s="360"/>
      <c r="C3" s="360"/>
      <c r="D3" s="360"/>
      <c r="E3" s="360"/>
      <c r="F3" s="360"/>
      <c r="G3" s="360"/>
      <c r="H3" s="360"/>
      <c r="I3" s="360"/>
      <c r="J3" s="360"/>
      <c r="K3" s="362"/>
      <c r="L3" s="360"/>
      <c r="M3" s="360"/>
      <c r="N3" s="360"/>
    </row>
    <row r="4" spans="1:14">
      <c r="A4" s="362"/>
      <c r="B4" s="360"/>
      <c r="C4" s="360"/>
      <c r="D4" s="360"/>
      <c r="E4" s="360"/>
      <c r="F4" s="360"/>
      <c r="G4" s="360"/>
      <c r="H4" s="360"/>
      <c r="I4" s="360"/>
      <c r="J4" s="360"/>
      <c r="K4" s="362"/>
      <c r="L4" s="360"/>
      <c r="M4" s="360"/>
      <c r="N4" s="360"/>
    </row>
    <row r="5" spans="1:14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2"/>
      <c r="L5" s="360"/>
      <c r="M5" s="360"/>
      <c r="N5" s="360"/>
    </row>
    <row r="6" spans="1:14">
      <c r="A6" s="362"/>
      <c r="B6" s="360"/>
      <c r="C6" s="360"/>
      <c r="D6" s="360"/>
      <c r="E6" s="360"/>
      <c r="F6" s="360"/>
      <c r="G6" s="360"/>
      <c r="H6" s="360"/>
      <c r="I6" s="360"/>
      <c r="J6" s="360"/>
      <c r="K6" s="362"/>
      <c r="L6" s="360"/>
      <c r="M6" s="360"/>
      <c r="N6" s="360"/>
    </row>
    <row r="7" spans="1:14" ht="18.75" customHeight="1">
      <c r="A7" s="472" t="s">
        <v>316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</row>
    <row r="8" spans="1:14" ht="23.25">
      <c r="A8" s="473" t="s">
        <v>366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</row>
    <row r="9" spans="1:14" ht="21" thickBot="1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</row>
    <row r="10" spans="1:14" s="354" customFormat="1" ht="21" customHeight="1" thickBot="1">
      <c r="A10" s="444" t="s">
        <v>34</v>
      </c>
      <c r="B10" s="445"/>
      <c r="C10" s="446" t="s">
        <v>328</v>
      </c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8"/>
    </row>
    <row r="11" spans="1:14" s="354" customFormat="1" ht="21" customHeight="1" thickBot="1">
      <c r="A11" s="449" t="s">
        <v>314</v>
      </c>
      <c r="B11" s="450"/>
      <c r="C11" s="424" t="s">
        <v>315</v>
      </c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6"/>
    </row>
    <row r="12" spans="1:14" s="354" customFormat="1" ht="21" customHeight="1" thickBot="1">
      <c r="A12" s="449" t="s">
        <v>313</v>
      </c>
      <c r="B12" s="450"/>
      <c r="C12" s="449" t="s">
        <v>329</v>
      </c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50"/>
    </row>
    <row r="13" spans="1:14" s="354" customFormat="1" ht="16.5" customHeight="1" thickBot="1">
      <c r="A13" s="475" t="s">
        <v>37</v>
      </c>
      <c r="B13" s="476"/>
      <c r="C13" s="477"/>
      <c r="D13" s="427" t="s">
        <v>53</v>
      </c>
      <c r="E13" s="428"/>
      <c r="F13" s="428"/>
      <c r="G13" s="428"/>
      <c r="H13" s="428"/>
      <c r="I13" s="428"/>
      <c r="J13" s="428"/>
      <c r="K13" s="429"/>
      <c r="L13" s="478" t="s">
        <v>38</v>
      </c>
      <c r="M13" s="476"/>
      <c r="N13" s="479"/>
    </row>
    <row r="14" spans="1:14" s="354" customFormat="1" ht="39" customHeight="1" thickBot="1">
      <c r="A14" s="358" t="s">
        <v>14</v>
      </c>
      <c r="B14" s="430" t="s">
        <v>15</v>
      </c>
      <c r="C14" s="431"/>
      <c r="D14" s="359" t="s">
        <v>58</v>
      </c>
      <c r="E14" s="359" t="s">
        <v>8</v>
      </c>
      <c r="F14" s="359" t="s">
        <v>320</v>
      </c>
      <c r="G14" s="359" t="s">
        <v>321</v>
      </c>
      <c r="H14" s="359" t="s">
        <v>322</v>
      </c>
      <c r="I14" s="359" t="s">
        <v>323</v>
      </c>
      <c r="J14" s="359" t="s">
        <v>326</v>
      </c>
      <c r="K14" s="359" t="s">
        <v>16</v>
      </c>
      <c r="L14" s="363" t="s">
        <v>17</v>
      </c>
      <c r="M14" s="358" t="s">
        <v>18</v>
      </c>
      <c r="N14" s="358" t="s">
        <v>16</v>
      </c>
    </row>
    <row r="15" spans="1:14" s="354" customFormat="1" ht="17.100000000000001" customHeight="1">
      <c r="A15" s="365">
        <v>2000</v>
      </c>
      <c r="B15" s="451" t="s">
        <v>330</v>
      </c>
      <c r="C15" s="452"/>
      <c r="D15" s="376">
        <f>'2000'!A15</f>
        <v>561000</v>
      </c>
      <c r="E15" s="376">
        <f>'2000'!B15</f>
        <v>548937.98</v>
      </c>
      <c r="F15" s="376">
        <f>'2000'!C15</f>
        <v>528937.98</v>
      </c>
      <c r="G15" s="376">
        <f>'2000'!D15</f>
        <v>384575.89</v>
      </c>
      <c r="H15" s="376">
        <f>'2000'!E15</f>
        <v>352467.17</v>
      </c>
      <c r="I15" s="376">
        <f>'2000'!F15</f>
        <v>0</v>
      </c>
      <c r="J15" s="373">
        <f>IFERROR(E15-F15-I15,0)</f>
        <v>20000</v>
      </c>
      <c r="K15" s="377">
        <f>IFERROR(H15/E15*100,0)</f>
        <v>64.208923929803504</v>
      </c>
      <c r="L15" s="374">
        <f>'2000'!$E$12</f>
        <v>100</v>
      </c>
      <c r="M15" s="366">
        <f>IFERROR(L15*K15/100,0)</f>
        <v>64.208923929803504</v>
      </c>
      <c r="N15" s="367">
        <f>IFERROR(M15/L15*100,0)</f>
        <v>64.208923929803504</v>
      </c>
    </row>
    <row r="16" spans="1:14" s="354" customFormat="1" ht="17.100000000000001" customHeight="1">
      <c r="A16" s="365">
        <v>2008</v>
      </c>
      <c r="B16" s="451" t="s">
        <v>331</v>
      </c>
      <c r="C16" s="452"/>
      <c r="D16" s="376">
        <f>'2008'!A15</f>
        <v>460000</v>
      </c>
      <c r="E16" s="376">
        <f>'2008'!B15</f>
        <v>464610</v>
      </c>
      <c r="F16" s="376">
        <f>'2008'!C15</f>
        <v>338616.6</v>
      </c>
      <c r="G16" s="376">
        <f>'2008'!D15</f>
        <v>338616.6</v>
      </c>
      <c r="H16" s="376">
        <f>'2008'!E15</f>
        <v>303285.86</v>
      </c>
      <c r="I16" s="376">
        <f>'2008'!F15</f>
        <v>0</v>
      </c>
      <c r="J16" s="373">
        <f t="shared" ref="J16:J17" si="0">IFERROR(E16-F16-I16,0)</f>
        <v>125993.40000000002</v>
      </c>
      <c r="K16" s="377">
        <f t="shared" ref="K16:K17" si="1">IFERROR(H16/E16*100,0)</f>
        <v>65.277514474505494</v>
      </c>
      <c r="L16" s="374">
        <f>'2008'!$E$12</f>
        <v>15</v>
      </c>
      <c r="M16" s="366">
        <f t="shared" ref="M16:M17" si="2">IFERROR(L16*K16/100,0)</f>
        <v>9.7916271711758238</v>
      </c>
      <c r="N16" s="367">
        <f>IFERROR(M16/L16*100,0)</f>
        <v>65.277514474505494</v>
      </c>
    </row>
    <row r="17" spans="1:14" s="354" customFormat="1" ht="17.100000000000001" customHeight="1" thickBot="1">
      <c r="A17" s="365">
        <v>2220</v>
      </c>
      <c r="B17" s="451" t="s">
        <v>332</v>
      </c>
      <c r="C17" s="452"/>
      <c r="D17" s="376">
        <f>'2220'!A15</f>
        <v>30000</v>
      </c>
      <c r="E17" s="376">
        <f>'2220'!B15</f>
        <v>0</v>
      </c>
      <c r="F17" s="376">
        <f>'2220'!C15</f>
        <v>0</v>
      </c>
      <c r="G17" s="376">
        <f>'2220'!D15</f>
        <v>0</v>
      </c>
      <c r="H17" s="376">
        <f>'2220'!E15</f>
        <v>0</v>
      </c>
      <c r="I17" s="376">
        <f>'2220'!F15</f>
        <v>0</v>
      </c>
      <c r="J17" s="373">
        <f t="shared" si="0"/>
        <v>0</v>
      </c>
      <c r="K17" s="377">
        <f t="shared" si="1"/>
        <v>0</v>
      </c>
      <c r="L17" s="374">
        <f>'2220'!$E$12</f>
        <v>100</v>
      </c>
      <c r="M17" s="366">
        <f t="shared" si="2"/>
        <v>0</v>
      </c>
      <c r="N17" s="367">
        <f t="shared" ref="N17" si="3">IFERROR(M17/L17*100,0)</f>
        <v>0</v>
      </c>
    </row>
    <row r="18" spans="1:14" s="354" customFormat="1" ht="15" customHeight="1">
      <c r="A18" s="457" t="s">
        <v>327</v>
      </c>
      <c r="B18" s="458"/>
      <c r="C18" s="459"/>
      <c r="D18" s="453">
        <f t="shared" ref="D18:I18" si="4">SUM(D15:D17)</f>
        <v>1051000</v>
      </c>
      <c r="E18" s="455">
        <f t="shared" si="4"/>
        <v>1013547.98</v>
      </c>
      <c r="F18" s="453">
        <f t="shared" si="4"/>
        <v>867554.58</v>
      </c>
      <c r="G18" s="453">
        <f t="shared" si="4"/>
        <v>723192.49</v>
      </c>
      <c r="H18" s="455">
        <f t="shared" si="4"/>
        <v>655753.03</v>
      </c>
      <c r="I18" s="453">
        <f t="shared" si="4"/>
        <v>0</v>
      </c>
      <c r="J18" s="453">
        <f>E18-F18-I18</f>
        <v>145993.40000000002</v>
      </c>
      <c r="K18" s="375"/>
      <c r="L18" s="368"/>
      <c r="M18" s="369"/>
      <c r="N18" s="370"/>
    </row>
    <row r="19" spans="1:14" s="354" customFormat="1" ht="15" customHeight="1" thickBot="1">
      <c r="A19" s="460"/>
      <c r="B19" s="461"/>
      <c r="C19" s="462"/>
      <c r="D19" s="454"/>
      <c r="E19" s="456"/>
      <c r="F19" s="454"/>
      <c r="G19" s="454"/>
      <c r="H19" s="456"/>
      <c r="I19" s="454"/>
      <c r="J19" s="454"/>
      <c r="K19" s="375"/>
      <c r="L19" s="368"/>
      <c r="M19" s="369"/>
      <c r="N19" s="370"/>
    </row>
    <row r="20" spans="1:14" s="354" customFormat="1" ht="17.25" customHeight="1" thickBot="1">
      <c r="A20" s="443"/>
      <c r="B20" s="443"/>
      <c r="C20" s="443"/>
      <c r="D20" s="443"/>
      <c r="E20" s="443"/>
      <c r="F20" s="372">
        <f>IFERROR(F18/E18*100,0)</f>
        <v>85.595807709073625</v>
      </c>
      <c r="G20" s="349">
        <f>IFERROR(G18/E18*100,0)</f>
        <v>71.352565864716141</v>
      </c>
      <c r="H20" s="349">
        <f>IFERROR(H18/E18*100,0)</f>
        <v>64.698765420064291</v>
      </c>
      <c r="I20" s="355"/>
      <c r="J20" s="355"/>
      <c r="K20" s="371"/>
      <c r="L20" s="353"/>
      <c r="M20" s="356"/>
      <c r="N20" s="357"/>
    </row>
    <row r="21" spans="1:14" ht="17.25" customHeight="1" thickBot="1"/>
    <row r="22" spans="1:14" ht="21" customHeight="1" thickBot="1">
      <c r="A22" s="444" t="s">
        <v>34</v>
      </c>
      <c r="B22" s="445"/>
      <c r="C22" s="446" t="s">
        <v>328</v>
      </c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8"/>
    </row>
    <row r="23" spans="1:14" ht="21" customHeight="1" thickBot="1">
      <c r="A23" s="449" t="s">
        <v>314</v>
      </c>
      <c r="B23" s="450"/>
      <c r="C23" s="424" t="s">
        <v>333</v>
      </c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6"/>
    </row>
    <row r="24" spans="1:14" ht="21" customHeight="1" thickBot="1">
      <c r="A24" s="449" t="s">
        <v>313</v>
      </c>
      <c r="B24" s="450"/>
      <c r="C24" s="449" t="s">
        <v>334</v>
      </c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50"/>
    </row>
    <row r="25" spans="1:14" ht="17.25" customHeight="1" thickBot="1">
      <c r="A25" s="475" t="s">
        <v>37</v>
      </c>
      <c r="B25" s="476"/>
      <c r="C25" s="477"/>
      <c r="D25" s="427" t="s">
        <v>53</v>
      </c>
      <c r="E25" s="428"/>
      <c r="F25" s="428"/>
      <c r="G25" s="428"/>
      <c r="H25" s="428"/>
      <c r="I25" s="428"/>
      <c r="J25" s="428"/>
      <c r="K25" s="429"/>
      <c r="L25" s="478" t="s">
        <v>38</v>
      </c>
      <c r="M25" s="476"/>
      <c r="N25" s="479"/>
    </row>
    <row r="26" spans="1:14" ht="37.5" customHeight="1" thickBot="1">
      <c r="A26" s="358" t="s">
        <v>14</v>
      </c>
      <c r="B26" s="430" t="s">
        <v>15</v>
      </c>
      <c r="C26" s="431"/>
      <c r="D26" s="359" t="s">
        <v>58</v>
      </c>
      <c r="E26" s="359" t="s">
        <v>8</v>
      </c>
      <c r="F26" s="359" t="s">
        <v>320</v>
      </c>
      <c r="G26" s="359" t="s">
        <v>321</v>
      </c>
      <c r="H26" s="359" t="s">
        <v>322</v>
      </c>
      <c r="I26" s="359" t="s">
        <v>323</v>
      </c>
      <c r="J26" s="359" t="s">
        <v>326</v>
      </c>
      <c r="K26" s="359" t="s">
        <v>16</v>
      </c>
      <c r="L26" s="363" t="s">
        <v>17</v>
      </c>
      <c r="M26" s="358" t="s">
        <v>18</v>
      </c>
      <c r="N26" s="358" t="s">
        <v>16</v>
      </c>
    </row>
    <row r="27" spans="1:14" ht="17.25" customHeight="1">
      <c r="A27" s="365">
        <v>1066</v>
      </c>
      <c r="B27" s="451" t="s">
        <v>335</v>
      </c>
      <c r="C27" s="452"/>
      <c r="D27" s="376">
        <f>'1066'!A15</f>
        <v>100000</v>
      </c>
      <c r="E27" s="376">
        <f>'1066'!B15</f>
        <v>0</v>
      </c>
      <c r="F27" s="376">
        <f>'1066'!C15</f>
        <v>0</v>
      </c>
      <c r="G27" s="376">
        <f>'1066'!D15</f>
        <v>0</v>
      </c>
      <c r="H27" s="376">
        <f>'1066'!E15</f>
        <v>0</v>
      </c>
      <c r="I27" s="376">
        <f>'1066'!F15</f>
        <v>0</v>
      </c>
      <c r="J27" s="373">
        <f t="shared" ref="J27:J29" si="5">IFERROR(E27-F27-I27,0)</f>
        <v>0</v>
      </c>
      <c r="K27" s="377">
        <f t="shared" ref="K27:K29" si="6">IFERROR(H27/E27*100,0)</f>
        <v>0</v>
      </c>
      <c r="L27" s="374">
        <f>'1066'!$E$12</f>
        <v>1</v>
      </c>
      <c r="M27" s="366">
        <f>IFERROR(L27*K27/100,0)</f>
        <v>0</v>
      </c>
      <c r="N27" s="367">
        <f t="shared" ref="N27:N29" si="7">IFERROR(M27/L27*100,0)</f>
        <v>0</v>
      </c>
    </row>
    <row r="28" spans="1:14" ht="17.25" customHeight="1">
      <c r="A28" s="365">
        <v>2218</v>
      </c>
      <c r="B28" s="451" t="s">
        <v>336</v>
      </c>
      <c r="C28" s="452"/>
      <c r="D28" s="376">
        <f>'2218'!A15</f>
        <v>112000</v>
      </c>
      <c r="E28" s="376">
        <f>'2218'!B15</f>
        <v>0</v>
      </c>
      <c r="F28" s="376">
        <f>'2218'!C15</f>
        <v>0</v>
      </c>
      <c r="G28" s="376">
        <f>'2218'!D15</f>
        <v>0</v>
      </c>
      <c r="H28" s="376">
        <f>'2218'!E15</f>
        <v>0</v>
      </c>
      <c r="I28" s="376">
        <f>'2218'!F15</f>
        <v>0</v>
      </c>
      <c r="J28" s="373">
        <f t="shared" si="5"/>
        <v>0</v>
      </c>
      <c r="K28" s="377">
        <f t="shared" si="6"/>
        <v>0</v>
      </c>
      <c r="L28" s="374">
        <f>'2218'!$E$12</f>
        <v>100</v>
      </c>
      <c r="M28" s="366"/>
      <c r="N28" s="367"/>
    </row>
    <row r="29" spans="1:14" ht="17.25" customHeight="1" thickBot="1">
      <c r="A29" s="365">
        <v>2219</v>
      </c>
      <c r="B29" s="451" t="s">
        <v>337</v>
      </c>
      <c r="C29" s="452"/>
      <c r="D29" s="376">
        <f>'2219'!A15</f>
        <v>46000</v>
      </c>
      <c r="E29" s="376">
        <f>'2219'!B15</f>
        <v>0</v>
      </c>
      <c r="F29" s="376">
        <f>'2219'!C15</f>
        <v>0</v>
      </c>
      <c r="G29" s="376">
        <f>'2219'!D15</f>
        <v>0</v>
      </c>
      <c r="H29" s="376">
        <f>'2219'!E15</f>
        <v>0</v>
      </c>
      <c r="I29" s="376">
        <f>'2219'!F15</f>
        <v>0</v>
      </c>
      <c r="J29" s="373">
        <f t="shared" si="5"/>
        <v>0</v>
      </c>
      <c r="K29" s="377">
        <f t="shared" si="6"/>
        <v>0</v>
      </c>
      <c r="L29" s="374">
        <f>'2219'!$E$12</f>
        <v>40</v>
      </c>
      <c r="M29" s="366">
        <f>IFERROR(L29*K29/100,0)</f>
        <v>0</v>
      </c>
      <c r="N29" s="367">
        <f t="shared" si="7"/>
        <v>0</v>
      </c>
    </row>
    <row r="30" spans="1:14" ht="17.25" customHeight="1">
      <c r="A30" s="457" t="s">
        <v>327</v>
      </c>
      <c r="B30" s="458"/>
      <c r="C30" s="459"/>
      <c r="D30" s="453">
        <f t="shared" ref="D30:I30" si="8">SUM(D27:D29)</f>
        <v>258000</v>
      </c>
      <c r="E30" s="455">
        <f t="shared" si="8"/>
        <v>0</v>
      </c>
      <c r="F30" s="453">
        <f t="shared" si="8"/>
        <v>0</v>
      </c>
      <c r="G30" s="453">
        <f t="shared" si="8"/>
        <v>0</v>
      </c>
      <c r="H30" s="455">
        <f t="shared" si="8"/>
        <v>0</v>
      </c>
      <c r="I30" s="453">
        <f t="shared" si="8"/>
        <v>0</v>
      </c>
      <c r="J30" s="453">
        <f>E30-F30-I30</f>
        <v>0</v>
      </c>
      <c r="K30" s="375"/>
      <c r="L30" s="368"/>
      <c r="M30" s="369"/>
      <c r="N30" s="370"/>
    </row>
    <row r="31" spans="1:14" ht="17.25" customHeight="1" thickBot="1">
      <c r="A31" s="460"/>
      <c r="B31" s="461"/>
      <c r="C31" s="462"/>
      <c r="D31" s="454"/>
      <c r="E31" s="456"/>
      <c r="F31" s="454"/>
      <c r="G31" s="454"/>
      <c r="H31" s="456"/>
      <c r="I31" s="454"/>
      <c r="J31" s="454"/>
      <c r="K31" s="375"/>
      <c r="L31" s="368"/>
      <c r="M31" s="369"/>
      <c r="N31" s="370"/>
    </row>
    <row r="32" spans="1:14" ht="17.25" customHeight="1" thickBot="1">
      <c r="A32" s="443"/>
      <c r="B32" s="443"/>
      <c r="C32" s="443"/>
      <c r="D32" s="443"/>
      <c r="E32" s="443"/>
      <c r="F32" s="372">
        <f>IFERROR(F30/E30*100,0)</f>
        <v>0</v>
      </c>
      <c r="G32" s="349">
        <f>IFERROR(G30/E30*100,0)</f>
        <v>0</v>
      </c>
      <c r="H32" s="349">
        <f>IFERROR(H30/E30*100,0)</f>
        <v>0</v>
      </c>
      <c r="I32" s="355"/>
      <c r="J32" s="355"/>
      <c r="K32" s="371"/>
      <c r="L32" s="353"/>
      <c r="M32" s="356"/>
      <c r="N32" s="357"/>
    </row>
    <row r="33" spans="1:14" ht="17.25" customHeight="1" thickBot="1"/>
    <row r="34" spans="1:14" ht="24" thickBot="1">
      <c r="A34" s="465" t="s">
        <v>34</v>
      </c>
      <c r="B34" s="466"/>
      <c r="C34" s="424" t="s">
        <v>328</v>
      </c>
      <c r="D34" s="425"/>
      <c r="E34" s="425"/>
      <c r="F34" s="425"/>
      <c r="G34" s="425"/>
      <c r="H34" s="425"/>
      <c r="I34" s="425"/>
      <c r="J34" s="425"/>
      <c r="K34" s="426"/>
      <c r="L34" s="378"/>
      <c r="M34" s="378"/>
      <c r="N34" s="378"/>
    </row>
    <row r="35" spans="1:14" ht="24" thickBot="1">
      <c r="A35" s="467" t="s">
        <v>314</v>
      </c>
      <c r="B35" s="468"/>
      <c r="C35" s="424" t="s">
        <v>317</v>
      </c>
      <c r="D35" s="425"/>
      <c r="E35" s="425"/>
      <c r="F35" s="425"/>
      <c r="G35" s="425"/>
      <c r="H35" s="425"/>
      <c r="I35" s="425"/>
      <c r="J35" s="425"/>
      <c r="K35" s="426"/>
      <c r="L35" s="378"/>
      <c r="M35" s="378"/>
      <c r="N35" s="378"/>
    </row>
    <row r="36" spans="1:14" ht="24" thickBot="1">
      <c r="A36" s="467" t="s">
        <v>313</v>
      </c>
      <c r="B36" s="468"/>
      <c r="C36" s="424" t="s">
        <v>318</v>
      </c>
      <c r="D36" s="425"/>
      <c r="E36" s="425"/>
      <c r="F36" s="425"/>
      <c r="G36" s="425"/>
      <c r="H36" s="425"/>
      <c r="I36" s="425"/>
      <c r="J36" s="425"/>
      <c r="K36" s="426"/>
      <c r="L36" s="378"/>
      <c r="M36" s="378"/>
      <c r="N36" s="378"/>
    </row>
    <row r="37" spans="1:14" ht="21" thickBot="1">
      <c r="A37" s="469" t="s">
        <v>37</v>
      </c>
      <c r="B37" s="470"/>
      <c r="C37" s="471"/>
      <c r="D37" s="427" t="s">
        <v>53</v>
      </c>
      <c r="E37" s="428"/>
      <c r="F37" s="428"/>
      <c r="G37" s="428"/>
      <c r="H37" s="428"/>
      <c r="I37" s="428"/>
      <c r="J37" s="428"/>
      <c r="K37" s="429"/>
      <c r="L37" s="464"/>
      <c r="M37" s="464"/>
      <c r="N37" s="464"/>
    </row>
    <row r="38" spans="1:14" ht="41.25" customHeight="1" thickBot="1">
      <c r="A38" s="430" t="s">
        <v>15</v>
      </c>
      <c r="B38" s="431"/>
      <c r="C38" s="432"/>
      <c r="D38" s="359" t="s">
        <v>58</v>
      </c>
      <c r="E38" s="359" t="s">
        <v>8</v>
      </c>
      <c r="F38" s="359" t="s">
        <v>320</v>
      </c>
      <c r="G38" s="359" t="s">
        <v>321</v>
      </c>
      <c r="H38" s="359" t="s">
        <v>322</v>
      </c>
      <c r="I38" s="359" t="s">
        <v>323</v>
      </c>
      <c r="J38" s="359" t="s">
        <v>326</v>
      </c>
      <c r="K38" s="359" t="s">
        <v>16</v>
      </c>
      <c r="L38" s="379"/>
      <c r="M38" s="379"/>
      <c r="N38" s="379"/>
    </row>
    <row r="39" spans="1:14" ht="15" customHeight="1">
      <c r="A39" s="437" t="s">
        <v>319</v>
      </c>
      <c r="B39" s="438"/>
      <c r="C39" s="439"/>
      <c r="D39" s="435">
        <f>D18+D30</f>
        <v>1309000</v>
      </c>
      <c r="E39" s="435">
        <f t="shared" ref="E39:J39" si="9">E18+E30</f>
        <v>1013547.98</v>
      </c>
      <c r="F39" s="435">
        <f t="shared" si="9"/>
        <v>867554.58</v>
      </c>
      <c r="G39" s="435">
        <f t="shared" si="9"/>
        <v>723192.49</v>
      </c>
      <c r="H39" s="435">
        <f t="shared" si="9"/>
        <v>655753.03</v>
      </c>
      <c r="I39" s="435">
        <f t="shared" si="9"/>
        <v>0</v>
      </c>
      <c r="J39" s="435">
        <f t="shared" si="9"/>
        <v>145993.40000000002</v>
      </c>
      <c r="K39" s="433">
        <f t="shared" ref="K39" si="10">IFERROR(H39/E39*100,0)</f>
        <v>64.698765420064291</v>
      </c>
      <c r="L39" s="353"/>
      <c r="M39" s="356"/>
      <c r="N39" s="357"/>
    </row>
    <row r="40" spans="1:14" ht="15" customHeight="1" thickBot="1">
      <c r="A40" s="440"/>
      <c r="B40" s="441"/>
      <c r="C40" s="442"/>
      <c r="D40" s="436"/>
      <c r="E40" s="436"/>
      <c r="F40" s="436"/>
      <c r="G40" s="436"/>
      <c r="H40" s="436"/>
      <c r="I40" s="436"/>
      <c r="J40" s="436"/>
      <c r="K40" s="434"/>
      <c r="L40" s="353"/>
      <c r="M40" s="356"/>
      <c r="N40" s="357"/>
    </row>
    <row r="41" spans="1:14" ht="16.5" thickBot="1">
      <c r="F41" s="372">
        <f>IFERROR(F39/E39*100,0)</f>
        <v>85.595807709073625</v>
      </c>
      <c r="G41" s="349">
        <f>IFERROR(G39/E39*100,0)</f>
        <v>71.352565864716141</v>
      </c>
      <c r="H41" s="349">
        <f>IFERROR(H39/E39*100,0)</f>
        <v>64.698765420064291</v>
      </c>
    </row>
    <row r="46" spans="1:14" ht="29.25">
      <c r="A46" s="463"/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</row>
    <row r="47" spans="1:14" ht="25.5" customHeight="1">
      <c r="A47" s="463"/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</row>
  </sheetData>
  <mergeCells count="67">
    <mergeCell ref="A12:B12"/>
    <mergeCell ref="C12:N12"/>
    <mergeCell ref="A13:C13"/>
    <mergeCell ref="L13:N13"/>
    <mergeCell ref="B29:C29"/>
    <mergeCell ref="B27:C27"/>
    <mergeCell ref="B17:C17"/>
    <mergeCell ref="H18:H19"/>
    <mergeCell ref="I18:I19"/>
    <mergeCell ref="A24:B24"/>
    <mergeCell ref="C24:N24"/>
    <mergeCell ref="A25:C25"/>
    <mergeCell ref="D25:K25"/>
    <mergeCell ref="L25:N25"/>
    <mergeCell ref="B28:C28"/>
    <mergeCell ref="A7:N7"/>
    <mergeCell ref="A8:N8"/>
    <mergeCell ref="A10:B10"/>
    <mergeCell ref="C10:N10"/>
    <mergeCell ref="A11:B11"/>
    <mergeCell ref="C11:N11"/>
    <mergeCell ref="A46:N46"/>
    <mergeCell ref="A47:N47"/>
    <mergeCell ref="J18:J19"/>
    <mergeCell ref="L37:N37"/>
    <mergeCell ref="A34:B34"/>
    <mergeCell ref="A35:B35"/>
    <mergeCell ref="A36:B36"/>
    <mergeCell ref="B26:C26"/>
    <mergeCell ref="A18:C19"/>
    <mergeCell ref="A20:E20"/>
    <mergeCell ref="A37:C37"/>
    <mergeCell ref="E30:E31"/>
    <mergeCell ref="F30:F31"/>
    <mergeCell ref="G30:G31"/>
    <mergeCell ref="I30:I31"/>
    <mergeCell ref="J30:J31"/>
    <mergeCell ref="A32:E32"/>
    <mergeCell ref="D13:K13"/>
    <mergeCell ref="A22:B22"/>
    <mergeCell ref="C22:N22"/>
    <mergeCell ref="A23:B23"/>
    <mergeCell ref="C23:N23"/>
    <mergeCell ref="B14:C14"/>
    <mergeCell ref="B16:C16"/>
    <mergeCell ref="B15:C15"/>
    <mergeCell ref="D18:D19"/>
    <mergeCell ref="E18:E19"/>
    <mergeCell ref="F18:F19"/>
    <mergeCell ref="G18:G19"/>
    <mergeCell ref="A30:C31"/>
    <mergeCell ref="D30:D31"/>
    <mergeCell ref="H30:H31"/>
    <mergeCell ref="K39:K40"/>
    <mergeCell ref="J39:J40"/>
    <mergeCell ref="A39:C40"/>
    <mergeCell ref="D39:D40"/>
    <mergeCell ref="E39:E40"/>
    <mergeCell ref="F39:F40"/>
    <mergeCell ref="I39:I40"/>
    <mergeCell ref="G39:G40"/>
    <mergeCell ref="H39:H40"/>
    <mergeCell ref="C34:K34"/>
    <mergeCell ref="C35:K35"/>
    <mergeCell ref="C36:K36"/>
    <mergeCell ref="D37:K37"/>
    <mergeCell ref="A38:C38"/>
  </mergeCells>
  <conditionalFormatting sqref="N16 N27:N29 J27:K29">
    <cfRule type="cellIs" dxfId="38" priority="387" operator="between">
      <formula>66</formula>
      <formula>100</formula>
    </cfRule>
    <cfRule type="cellIs" dxfId="37" priority="388" operator="between">
      <formula>33</formula>
      <formula>66</formula>
    </cfRule>
    <cfRule type="cellIs" dxfId="36" priority="389" operator="between">
      <formula>0</formula>
      <formula>33</formula>
    </cfRule>
  </conditionalFormatting>
  <conditionalFormatting sqref="N15 N17">
    <cfRule type="cellIs" dxfId="35" priority="127" operator="between">
      <formula>66</formula>
      <formula>100</formula>
    </cfRule>
    <cfRule type="cellIs" dxfId="34" priority="128" operator="between">
      <formula>33</formula>
      <formula>66</formula>
    </cfRule>
    <cfRule type="cellIs" dxfId="33" priority="129" operator="between">
      <formula>0</formula>
      <formula>33</formula>
    </cfRule>
  </conditionalFormatting>
  <conditionalFormatting sqref="F20">
    <cfRule type="cellIs" dxfId="32" priority="112" operator="between">
      <formula>66</formula>
      <formula>100</formula>
    </cfRule>
    <cfRule type="cellIs" dxfId="31" priority="113" operator="between">
      <formula>33</formula>
      <formula>66</formula>
    </cfRule>
    <cfRule type="cellIs" dxfId="30" priority="114" operator="between">
      <formula>0</formula>
      <formula>33</formula>
    </cfRule>
  </conditionalFormatting>
  <conditionalFormatting sqref="G20">
    <cfRule type="cellIs" dxfId="29" priority="109" operator="between">
      <formula>66</formula>
      <formula>100</formula>
    </cfRule>
    <cfRule type="cellIs" dxfId="28" priority="110" operator="between">
      <formula>33</formula>
      <formula>66</formula>
    </cfRule>
    <cfRule type="cellIs" dxfId="27" priority="111" operator="between">
      <formula>0</formula>
      <formula>33</formula>
    </cfRule>
  </conditionalFormatting>
  <conditionalFormatting sqref="H20">
    <cfRule type="cellIs" dxfId="26" priority="106" operator="between">
      <formula>66</formula>
      <formula>100</formula>
    </cfRule>
    <cfRule type="cellIs" dxfId="25" priority="107" operator="between">
      <formula>33</formula>
      <formula>66</formula>
    </cfRule>
    <cfRule type="cellIs" dxfId="24" priority="108" operator="between">
      <formula>0</formula>
      <formula>33</formula>
    </cfRule>
  </conditionalFormatting>
  <conditionalFormatting sqref="J15:K17">
    <cfRule type="cellIs" dxfId="23" priority="103" operator="between">
      <formula>66</formula>
      <formula>100</formula>
    </cfRule>
    <cfRule type="cellIs" dxfId="22" priority="104" operator="between">
      <formula>33</formula>
      <formula>66</formula>
    </cfRule>
    <cfRule type="cellIs" dxfId="21" priority="105" operator="between">
      <formula>0</formula>
      <formula>33</formula>
    </cfRule>
  </conditionalFormatting>
  <conditionalFormatting sqref="F32">
    <cfRule type="cellIs" dxfId="20" priority="94" operator="between">
      <formula>66</formula>
      <formula>100</formula>
    </cfRule>
    <cfRule type="cellIs" dxfId="19" priority="95" operator="between">
      <formula>33</formula>
      <formula>66</formula>
    </cfRule>
    <cfRule type="cellIs" dxfId="18" priority="96" operator="between">
      <formula>0</formula>
      <formula>33</formula>
    </cfRule>
  </conditionalFormatting>
  <conditionalFormatting sqref="G32">
    <cfRule type="cellIs" dxfId="17" priority="91" operator="between">
      <formula>66</formula>
      <formula>100</formula>
    </cfRule>
    <cfRule type="cellIs" dxfId="16" priority="92" operator="between">
      <formula>33</formula>
      <formula>66</formula>
    </cfRule>
    <cfRule type="cellIs" dxfId="15" priority="93" operator="between">
      <formula>0</formula>
      <formula>33</formula>
    </cfRule>
  </conditionalFormatting>
  <conditionalFormatting sqref="H32">
    <cfRule type="cellIs" dxfId="14" priority="88" operator="between">
      <formula>66</formula>
      <formula>100</formula>
    </cfRule>
    <cfRule type="cellIs" dxfId="13" priority="89" operator="between">
      <formula>33</formula>
      <formula>66</formula>
    </cfRule>
    <cfRule type="cellIs" dxfId="12" priority="90" operator="between">
      <formula>0</formula>
      <formula>33</formula>
    </cfRule>
  </conditionalFormatting>
  <conditionalFormatting sqref="F41">
    <cfRule type="cellIs" dxfId="11" priority="10" operator="between">
      <formula>66</formula>
      <formula>100</formula>
    </cfRule>
    <cfRule type="cellIs" dxfId="10" priority="11" operator="between">
      <formula>33</formula>
      <formula>66</formula>
    </cfRule>
    <cfRule type="cellIs" dxfId="9" priority="12" operator="between">
      <formula>0</formula>
      <formula>33</formula>
    </cfRule>
  </conditionalFormatting>
  <conditionalFormatting sqref="G41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H41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K39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47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514" t="s">
        <v>26</v>
      </c>
      <c r="B1" s="515"/>
      <c r="C1" s="515"/>
      <c r="D1" s="515"/>
      <c r="E1" s="515"/>
      <c r="F1" s="515"/>
      <c r="G1" s="515"/>
      <c r="H1" s="516"/>
    </row>
    <row r="2" spans="1:15" ht="15">
      <c r="A2" s="517" t="s">
        <v>64</v>
      </c>
      <c r="B2" s="518"/>
      <c r="C2" s="518"/>
      <c r="D2" s="518"/>
      <c r="E2" s="518"/>
      <c r="F2" s="518"/>
      <c r="G2" s="518"/>
      <c r="H2" s="519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520" t="s">
        <v>81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521" t="s">
        <v>232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521" t="s">
        <v>57</v>
      </c>
      <c r="C8" s="521"/>
      <c r="D8" s="521"/>
      <c r="E8" s="521"/>
      <c r="F8" s="521"/>
      <c r="G8" s="521"/>
      <c r="H8" s="521"/>
    </row>
    <row r="9" spans="1:15" ht="2.25" customHeight="1">
      <c r="A9" s="517"/>
      <c r="B9" s="518"/>
      <c r="C9" s="518"/>
      <c r="D9" s="518"/>
      <c r="E9" s="518"/>
      <c r="F9" s="518"/>
      <c r="G9" s="518"/>
      <c r="H9" s="519"/>
    </row>
    <row r="10" spans="1:15">
      <c r="A10" s="526" t="s">
        <v>42</v>
      </c>
      <c r="B10" s="527"/>
      <c r="C10" s="527"/>
      <c r="D10" s="527"/>
      <c r="E10" s="527"/>
      <c r="F10" s="527"/>
      <c r="G10" s="527"/>
      <c r="H10" s="528"/>
    </row>
    <row r="11" spans="1:15" ht="25.5">
      <c r="A11" s="234" t="s">
        <v>1</v>
      </c>
      <c r="B11" s="529" t="s">
        <v>48</v>
      </c>
      <c r="C11" s="530"/>
      <c r="D11" s="531"/>
      <c r="E11" s="529" t="s">
        <v>46</v>
      </c>
      <c r="F11" s="531"/>
      <c r="G11" s="67" t="s">
        <v>47</v>
      </c>
      <c r="H11" s="234" t="s">
        <v>5</v>
      </c>
    </row>
    <row r="12" spans="1:15" ht="14.25" customHeight="1">
      <c r="A12" s="235" t="s">
        <v>83</v>
      </c>
      <c r="B12" s="532" t="s">
        <v>78</v>
      </c>
      <c r="C12" s="533"/>
      <c r="D12" s="534"/>
      <c r="E12" s="532">
        <v>100</v>
      </c>
      <c r="F12" s="535"/>
      <c r="G12" s="199">
        <v>29</v>
      </c>
      <c r="H12" s="200">
        <f>G12*E12/100</f>
        <v>29</v>
      </c>
      <c r="M12" s="550"/>
      <c r="N12" s="550"/>
      <c r="O12" s="550"/>
    </row>
    <row r="13" spans="1:15" ht="3" customHeight="1">
      <c r="A13" s="536"/>
      <c r="B13" s="537"/>
      <c r="C13" s="537"/>
      <c r="D13" s="537"/>
      <c r="E13" s="537"/>
      <c r="F13" s="537"/>
      <c r="G13" s="537"/>
      <c r="H13" s="538"/>
      <c r="M13" s="550"/>
      <c r="N13" s="550"/>
      <c r="O13" s="550"/>
    </row>
    <row r="14" spans="1:15">
      <c r="A14" s="526" t="s">
        <v>43</v>
      </c>
      <c r="B14" s="527"/>
      <c r="C14" s="527"/>
      <c r="D14" s="527"/>
      <c r="E14" s="527"/>
      <c r="F14" s="527"/>
      <c r="G14" s="527"/>
      <c r="H14" s="528"/>
      <c r="M14" s="550"/>
      <c r="N14" s="550"/>
      <c r="O14" s="550"/>
    </row>
    <row r="15" spans="1:15">
      <c r="A15" s="78" t="s">
        <v>58</v>
      </c>
      <c r="B15" s="551" t="s">
        <v>8</v>
      </c>
      <c r="C15" s="552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50"/>
      <c r="N15" s="550"/>
      <c r="O15" s="550"/>
    </row>
    <row r="16" spans="1:15">
      <c r="A16" s="146">
        <v>857322</v>
      </c>
      <c r="B16" s="553">
        <v>1601138.35</v>
      </c>
      <c r="C16" s="554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50"/>
      <c r="N16" s="550"/>
      <c r="O16" s="550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50"/>
      <c r="N17" s="550"/>
      <c r="O17" s="550"/>
    </row>
    <row r="18" spans="1:17" ht="13.5" customHeight="1">
      <c r="A18" s="569" t="s">
        <v>54</v>
      </c>
      <c r="B18" s="569"/>
      <c r="C18" s="569"/>
      <c r="D18" s="569"/>
      <c r="E18" s="569"/>
      <c r="F18" s="569"/>
      <c r="G18" s="569"/>
      <c r="H18" s="569"/>
      <c r="I18" s="132"/>
      <c r="M18" s="550"/>
      <c r="N18" s="550"/>
      <c r="O18" s="550"/>
    </row>
    <row r="19" spans="1:17" ht="15" customHeight="1">
      <c r="A19" s="570" t="s">
        <v>55</v>
      </c>
      <c r="B19" s="570"/>
      <c r="C19" s="570"/>
      <c r="D19" s="570"/>
      <c r="E19" s="570"/>
      <c r="F19" s="570"/>
      <c r="G19" s="570"/>
      <c r="H19" s="570"/>
      <c r="I19" s="132"/>
      <c r="M19" s="550"/>
      <c r="N19" s="550"/>
      <c r="O19" s="550"/>
    </row>
    <row r="20" spans="1:17" ht="32.25" customHeight="1">
      <c r="A20" s="571" t="s">
        <v>233</v>
      </c>
      <c r="B20" s="572"/>
      <c r="C20" s="572"/>
      <c r="D20" s="572"/>
      <c r="E20" s="572"/>
      <c r="F20" s="572"/>
      <c r="G20" s="572"/>
      <c r="H20" s="573"/>
      <c r="I20" s="132"/>
    </row>
    <row r="21" spans="1:17" ht="15.75" customHeight="1">
      <c r="A21" s="570" t="s">
        <v>49</v>
      </c>
      <c r="B21" s="570"/>
      <c r="C21" s="570"/>
      <c r="D21" s="570"/>
      <c r="E21" s="570"/>
      <c r="F21" s="570"/>
      <c r="G21" s="570"/>
      <c r="H21" s="570"/>
      <c r="I21" s="132"/>
    </row>
    <row r="22" spans="1:17" ht="45.75" customHeight="1">
      <c r="A22" s="562" t="s">
        <v>234</v>
      </c>
      <c r="B22" s="563"/>
      <c r="C22" s="563"/>
      <c r="D22" s="563"/>
      <c r="E22" s="563"/>
      <c r="F22" s="563"/>
      <c r="G22" s="563"/>
      <c r="H22" s="564"/>
      <c r="I22" s="132"/>
      <c r="M22" s="555"/>
      <c r="N22" s="555"/>
      <c r="O22" s="555"/>
      <c r="P22" s="555"/>
      <c r="Q22" s="555"/>
    </row>
    <row r="23" spans="1:17" ht="15">
      <c r="A23" s="565" t="s">
        <v>62</v>
      </c>
      <c r="B23" s="565"/>
      <c r="C23" s="565"/>
      <c r="D23" s="565"/>
      <c r="E23" s="565"/>
      <c r="F23" s="565"/>
      <c r="G23" s="565"/>
      <c r="H23" s="565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66" t="s">
        <v>263</v>
      </c>
      <c r="B24" s="567"/>
      <c r="C24" s="567"/>
      <c r="D24" s="567"/>
      <c r="E24" s="567"/>
      <c r="F24" s="567"/>
      <c r="G24" s="567"/>
      <c r="H24" s="568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56" t="s">
        <v>264</v>
      </c>
      <c r="B33" s="557"/>
      <c r="C33" s="557"/>
      <c r="D33" s="557"/>
      <c r="E33" s="557"/>
      <c r="F33" s="557"/>
      <c r="G33" s="557"/>
      <c r="H33" s="558"/>
      <c r="I33" s="132"/>
      <c r="M33" s="210"/>
      <c r="N33" s="210"/>
      <c r="O33" s="210"/>
      <c r="P33" s="210"/>
      <c r="Q33" s="210"/>
    </row>
    <row r="34" spans="1:17" ht="25.5" customHeight="1">
      <c r="A34" s="546" t="s">
        <v>84</v>
      </c>
      <c r="B34" s="547"/>
      <c r="C34" s="547"/>
      <c r="D34" s="547"/>
      <c r="E34" s="547"/>
      <c r="F34" s="547"/>
      <c r="G34" s="547"/>
      <c r="H34" s="559"/>
      <c r="I34" s="132"/>
      <c r="P34" s="560"/>
      <c r="Q34" s="560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40" t="s">
        <v>52</v>
      </c>
      <c r="H35" s="574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75" t="s">
        <v>259</v>
      </c>
      <c r="H36" s="576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22" t="s">
        <v>242</v>
      </c>
      <c r="H37" s="523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00" t="s">
        <v>243</v>
      </c>
      <c r="H38" s="501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24" t="s">
        <v>260</v>
      </c>
      <c r="H39" s="525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22" t="s">
        <v>163</v>
      </c>
      <c r="H40" s="523"/>
      <c r="I40" s="132"/>
      <c r="M40" s="561"/>
      <c r="N40" s="561"/>
      <c r="O40" s="561"/>
      <c r="P40" s="561"/>
      <c r="Q40" s="561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22" t="s">
        <v>165</v>
      </c>
      <c r="H41" s="523"/>
      <c r="I41" s="132"/>
      <c r="M41" s="561"/>
      <c r="N41" s="561"/>
      <c r="O41" s="561"/>
      <c r="P41" s="561"/>
      <c r="Q41" s="561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22" t="s">
        <v>166</v>
      </c>
      <c r="H42" s="523"/>
      <c r="I42" s="132"/>
      <c r="M42" s="561"/>
      <c r="N42" s="561"/>
      <c r="O42" s="561"/>
      <c r="P42" s="561"/>
      <c r="Q42" s="561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00" t="s">
        <v>243</v>
      </c>
      <c r="H43" s="501"/>
      <c r="I43" s="132"/>
      <c r="M43" s="561"/>
      <c r="N43" s="561"/>
      <c r="O43" s="561"/>
      <c r="P43" s="561"/>
      <c r="Q43" s="561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00" t="s">
        <v>244</v>
      </c>
      <c r="H44" s="501"/>
      <c r="I44" s="133"/>
      <c r="M44" s="561"/>
      <c r="N44" s="561"/>
      <c r="O44" s="561"/>
      <c r="P44" s="561"/>
      <c r="Q44" s="561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00" t="s">
        <v>245</v>
      </c>
      <c r="H45" s="501"/>
      <c r="I45" s="134"/>
      <c r="M45" s="561"/>
      <c r="N45" s="561"/>
      <c r="O45" s="561"/>
      <c r="P45" s="561"/>
      <c r="Q45" s="561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00" t="s">
        <v>246</v>
      </c>
      <c r="H46" s="501"/>
      <c r="I46" s="134"/>
      <c r="M46" s="561"/>
      <c r="N46" s="561"/>
      <c r="O46" s="561"/>
      <c r="P46" s="561"/>
      <c r="Q46" s="561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22" t="s">
        <v>167</v>
      </c>
      <c r="H47" s="523"/>
      <c r="I47" s="132"/>
      <c r="M47" s="561"/>
      <c r="N47" s="561"/>
      <c r="O47" s="561"/>
      <c r="P47" s="561"/>
      <c r="Q47" s="561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24" t="s">
        <v>168</v>
      </c>
      <c r="H48" s="525"/>
      <c r="I48" s="132"/>
      <c r="M48" s="561"/>
      <c r="N48" s="561"/>
      <c r="O48" s="561"/>
      <c r="P48" s="561"/>
      <c r="Q48" s="561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00" t="s">
        <v>247</v>
      </c>
      <c r="H49" s="525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42"/>
      <c r="H50" s="543"/>
      <c r="I50" s="132"/>
    </row>
    <row r="51" spans="1:9" ht="3.75" customHeight="1">
      <c r="A51" s="544"/>
      <c r="B51" s="545"/>
      <c r="C51" s="545"/>
      <c r="D51" s="545"/>
      <c r="E51" s="545"/>
      <c r="F51" s="545"/>
      <c r="G51" s="545"/>
      <c r="H51" s="545"/>
      <c r="I51" s="132"/>
    </row>
    <row r="52" spans="1:9" ht="16.5" customHeight="1">
      <c r="A52" s="546" t="s">
        <v>103</v>
      </c>
      <c r="B52" s="547"/>
      <c r="C52" s="547"/>
      <c r="D52" s="547"/>
      <c r="E52" s="547"/>
      <c r="F52" s="547"/>
      <c r="G52" s="547"/>
      <c r="H52" s="547"/>
      <c r="I52" s="132"/>
    </row>
    <row r="53" spans="1:9" ht="54" customHeight="1">
      <c r="A53" s="539" t="s">
        <v>85</v>
      </c>
      <c r="B53" s="539"/>
      <c r="C53" s="245" t="s">
        <v>198</v>
      </c>
      <c r="D53" s="98" t="s">
        <v>104</v>
      </c>
      <c r="E53" s="98" t="s">
        <v>105</v>
      </c>
      <c r="F53" s="116" t="s">
        <v>16</v>
      </c>
      <c r="G53" s="540" t="s">
        <v>52</v>
      </c>
      <c r="H53" s="541"/>
      <c r="I53" s="132"/>
    </row>
    <row r="54" spans="1:9" ht="59.25" customHeight="1">
      <c r="A54" s="484" t="s">
        <v>106</v>
      </c>
      <c r="B54" s="484"/>
      <c r="C54" s="280">
        <v>5760</v>
      </c>
      <c r="D54" s="105">
        <v>5760</v>
      </c>
      <c r="E54" s="105">
        <v>0</v>
      </c>
      <c r="F54" s="117">
        <f>E54/D54*100</f>
        <v>0</v>
      </c>
      <c r="G54" s="485" t="s">
        <v>169</v>
      </c>
      <c r="H54" s="485"/>
      <c r="I54" s="132"/>
    </row>
    <row r="55" spans="1:9" ht="21.75" customHeight="1">
      <c r="A55" s="484" t="s">
        <v>107</v>
      </c>
      <c r="B55" s="484"/>
      <c r="C55" s="280">
        <v>375</v>
      </c>
      <c r="D55" s="105">
        <v>1500</v>
      </c>
      <c r="E55" s="105">
        <v>0</v>
      </c>
      <c r="F55" s="117">
        <v>0</v>
      </c>
      <c r="G55" s="548" t="s">
        <v>170</v>
      </c>
      <c r="H55" s="549"/>
      <c r="I55" s="132"/>
    </row>
    <row r="56" spans="1:9" ht="32.25" customHeight="1">
      <c r="A56" s="484" t="s">
        <v>108</v>
      </c>
      <c r="B56" s="484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512" t="s">
        <v>171</v>
      </c>
      <c r="H56" s="512"/>
      <c r="I56" s="132"/>
    </row>
    <row r="57" spans="1:9" ht="27.75" customHeight="1">
      <c r="A57" s="484" t="s">
        <v>172</v>
      </c>
      <c r="B57" s="484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485" t="s">
        <v>173</v>
      </c>
      <c r="H57" s="485"/>
      <c r="I57" s="132"/>
    </row>
    <row r="58" spans="1:9" ht="25.5" customHeight="1">
      <c r="A58" s="484" t="s">
        <v>174</v>
      </c>
      <c r="B58" s="484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485" t="s">
        <v>173</v>
      </c>
      <c r="H58" s="485"/>
      <c r="I58" s="132"/>
    </row>
    <row r="59" spans="1:9" ht="30.75" customHeight="1">
      <c r="A59" s="484" t="s">
        <v>112</v>
      </c>
      <c r="B59" s="484"/>
      <c r="C59" s="280">
        <v>0</v>
      </c>
      <c r="D59" s="105">
        <v>10000</v>
      </c>
      <c r="E59" s="105">
        <v>0</v>
      </c>
      <c r="F59" s="117">
        <f t="shared" si="1"/>
        <v>0</v>
      </c>
      <c r="G59" s="513" t="s">
        <v>175</v>
      </c>
      <c r="H59" s="513"/>
      <c r="I59" s="132"/>
    </row>
    <row r="60" spans="1:9" ht="29.25" customHeight="1">
      <c r="A60" s="484" t="s">
        <v>113</v>
      </c>
      <c r="B60" s="484"/>
      <c r="C60" s="280">
        <v>0</v>
      </c>
      <c r="D60" s="105">
        <v>4000</v>
      </c>
      <c r="E60" s="105">
        <v>0</v>
      </c>
      <c r="F60" s="117">
        <f t="shared" si="1"/>
        <v>0</v>
      </c>
      <c r="G60" s="485" t="s">
        <v>176</v>
      </c>
      <c r="H60" s="485"/>
      <c r="I60" s="132"/>
    </row>
    <row r="61" spans="1:9" ht="25.5" customHeight="1">
      <c r="A61" s="484" t="s">
        <v>114</v>
      </c>
      <c r="B61" s="484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485" t="s">
        <v>177</v>
      </c>
      <c r="H61" s="485"/>
      <c r="I61" s="132"/>
    </row>
    <row r="62" spans="1:9" ht="26.25" customHeight="1">
      <c r="A62" s="484" t="s">
        <v>115</v>
      </c>
      <c r="B62" s="484"/>
      <c r="C62" s="280">
        <v>0</v>
      </c>
      <c r="D62" s="105">
        <v>200000</v>
      </c>
      <c r="E62" s="105">
        <v>0</v>
      </c>
      <c r="F62" s="117">
        <f t="shared" si="1"/>
        <v>0</v>
      </c>
      <c r="G62" s="485" t="s">
        <v>176</v>
      </c>
      <c r="H62" s="485"/>
      <c r="I62" s="132"/>
    </row>
    <row r="63" spans="1:9" ht="38.25" customHeight="1">
      <c r="A63" s="484" t="s">
        <v>116</v>
      </c>
      <c r="B63" s="484"/>
      <c r="C63" s="280">
        <v>0</v>
      </c>
      <c r="D63" s="105">
        <v>241377.2</v>
      </c>
      <c r="E63" s="105">
        <v>0</v>
      </c>
      <c r="F63" s="117">
        <f t="shared" si="1"/>
        <v>0</v>
      </c>
      <c r="G63" s="513" t="s">
        <v>178</v>
      </c>
      <c r="H63" s="513"/>
      <c r="I63" s="132"/>
    </row>
    <row r="64" spans="1:9" ht="43.5" customHeight="1">
      <c r="A64" s="484" t="s">
        <v>117</v>
      </c>
      <c r="B64" s="484"/>
      <c r="C64" s="280">
        <v>0</v>
      </c>
      <c r="D64" s="105">
        <v>47100</v>
      </c>
      <c r="E64" s="105">
        <v>0</v>
      </c>
      <c r="F64" s="117">
        <f t="shared" si="1"/>
        <v>0</v>
      </c>
      <c r="G64" s="512" t="s">
        <v>179</v>
      </c>
      <c r="H64" s="512"/>
      <c r="I64" s="132"/>
    </row>
    <row r="65" spans="1:23" ht="57" customHeight="1">
      <c r="A65" s="484" t="s">
        <v>118</v>
      </c>
      <c r="B65" s="484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512" t="s">
        <v>180</v>
      </c>
      <c r="H65" s="512"/>
      <c r="I65" s="132"/>
    </row>
    <row r="66" spans="1:23" ht="24" customHeight="1">
      <c r="A66" s="510" t="s">
        <v>248</v>
      </c>
      <c r="B66" s="511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503" t="s">
        <v>249</v>
      </c>
      <c r="H66" s="503"/>
      <c r="I66" s="132"/>
    </row>
    <row r="67" spans="1:23" ht="27" customHeight="1">
      <c r="A67" s="510" t="s">
        <v>250</v>
      </c>
      <c r="B67" s="511"/>
      <c r="C67" s="282">
        <v>0</v>
      </c>
      <c r="D67" s="283">
        <v>0</v>
      </c>
      <c r="E67" s="283">
        <v>0</v>
      </c>
      <c r="F67" s="212"/>
      <c r="G67" s="503" t="s">
        <v>251</v>
      </c>
      <c r="H67" s="503"/>
      <c r="I67" s="132"/>
    </row>
    <row r="68" spans="1:23" ht="21.75" customHeight="1">
      <c r="A68" s="498" t="s">
        <v>252</v>
      </c>
      <c r="B68" s="499"/>
      <c r="C68" s="282">
        <v>997</v>
      </c>
      <c r="D68" s="283">
        <v>997</v>
      </c>
      <c r="E68" s="283">
        <v>0</v>
      </c>
      <c r="F68" s="212">
        <v>0</v>
      </c>
      <c r="G68" s="500" t="s">
        <v>253</v>
      </c>
      <c r="H68" s="501"/>
      <c r="I68" s="132"/>
    </row>
    <row r="69" spans="1:23" ht="27" customHeight="1">
      <c r="A69" s="498" t="s">
        <v>254</v>
      </c>
      <c r="B69" s="499"/>
      <c r="C69" s="282">
        <v>1339.2</v>
      </c>
      <c r="D69" s="283">
        <v>1339.2</v>
      </c>
      <c r="E69" s="283">
        <v>0</v>
      </c>
      <c r="F69" s="212">
        <v>0</v>
      </c>
      <c r="G69" s="500" t="s">
        <v>255</v>
      </c>
      <c r="H69" s="501"/>
      <c r="I69" s="132"/>
    </row>
    <row r="70" spans="1:23" ht="86.25" customHeight="1">
      <c r="A70" s="502" t="s">
        <v>119</v>
      </c>
      <c r="B70" s="502"/>
      <c r="C70" s="284">
        <v>0</v>
      </c>
      <c r="D70" s="283">
        <v>0</v>
      </c>
      <c r="E70" s="283">
        <v>0</v>
      </c>
      <c r="F70" s="212">
        <v>0</v>
      </c>
      <c r="G70" s="503" t="s">
        <v>256</v>
      </c>
      <c r="H70" s="503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77" t="s">
        <v>10</v>
      </c>
      <c r="W70" s="578"/>
    </row>
    <row r="71" spans="1:23" ht="30" customHeight="1">
      <c r="A71" s="504" t="s">
        <v>120</v>
      </c>
      <c r="B71" s="504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587"/>
      <c r="H71" s="587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79">
        <f>U71/Q71*100</f>
        <v>44.090122281276138</v>
      </c>
      <c r="W71" s="580"/>
    </row>
    <row r="72" spans="1:23" ht="34.5" customHeight="1">
      <c r="A72" s="505" t="s">
        <v>121</v>
      </c>
      <c r="B72" s="506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587"/>
      <c r="H72" s="587"/>
      <c r="I72" s="163"/>
    </row>
    <row r="73" spans="1:23" ht="25.5" customHeight="1">
      <c r="A73" s="507" t="s">
        <v>123</v>
      </c>
      <c r="B73" s="508"/>
      <c r="C73" s="239"/>
      <c r="D73" s="509" t="s">
        <v>181</v>
      </c>
      <c r="E73" s="509"/>
      <c r="F73" s="492" t="s">
        <v>125</v>
      </c>
      <c r="G73" s="493"/>
      <c r="H73" s="493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494"/>
      <c r="G74" s="495"/>
      <c r="H74" s="495"/>
      <c r="I74" s="163"/>
    </row>
    <row r="75" spans="1:23" ht="22.5" customHeight="1">
      <c r="A75" s="149" t="s">
        <v>183</v>
      </c>
      <c r="B75" s="150">
        <v>5290</v>
      </c>
      <c r="C75" s="581" t="s">
        <v>184</v>
      </c>
      <c r="D75" s="582"/>
      <c r="E75" s="486">
        <v>8000</v>
      </c>
      <c r="F75" s="483" t="s">
        <v>185</v>
      </c>
      <c r="G75" s="483"/>
      <c r="H75" s="483"/>
      <c r="I75" s="153"/>
    </row>
    <row r="76" spans="1:23" ht="24" customHeight="1">
      <c r="A76" s="151" t="s">
        <v>186</v>
      </c>
      <c r="B76" s="164">
        <v>2710</v>
      </c>
      <c r="C76" s="583"/>
      <c r="D76" s="584"/>
      <c r="E76" s="487"/>
      <c r="F76" s="483"/>
      <c r="G76" s="483"/>
      <c r="H76" s="483"/>
      <c r="I76" s="163"/>
    </row>
    <row r="77" spans="1:23" ht="21.75" customHeight="1">
      <c r="A77" s="119" t="s">
        <v>183</v>
      </c>
      <c r="B77" s="150">
        <v>6360</v>
      </c>
      <c r="C77" s="496" t="s">
        <v>187</v>
      </c>
      <c r="D77" s="497"/>
      <c r="E77" s="152">
        <v>6360</v>
      </c>
      <c r="F77" s="483" t="s">
        <v>188</v>
      </c>
      <c r="G77" s="483"/>
      <c r="H77" s="483"/>
      <c r="I77" s="163"/>
    </row>
    <row r="78" spans="1:23" ht="27" customHeight="1">
      <c r="A78" s="119" t="s">
        <v>183</v>
      </c>
      <c r="B78" s="150">
        <v>5000</v>
      </c>
      <c r="C78" s="496" t="s">
        <v>183</v>
      </c>
      <c r="D78" s="497"/>
      <c r="E78" s="152">
        <v>5000</v>
      </c>
      <c r="F78" s="483" t="s">
        <v>189</v>
      </c>
      <c r="G78" s="483"/>
      <c r="H78" s="483"/>
      <c r="I78" s="163"/>
    </row>
    <row r="79" spans="1:23" ht="30.75" customHeight="1">
      <c r="A79" s="119" t="s">
        <v>190</v>
      </c>
      <c r="B79" s="150">
        <v>3672</v>
      </c>
      <c r="C79" s="496" t="s">
        <v>191</v>
      </c>
      <c r="D79" s="497"/>
      <c r="E79" s="154">
        <v>3672</v>
      </c>
      <c r="F79" s="480" t="s">
        <v>192</v>
      </c>
      <c r="G79" s="481"/>
      <c r="H79" s="482"/>
      <c r="I79" s="163"/>
    </row>
    <row r="80" spans="1:23" ht="24" customHeight="1">
      <c r="A80" s="488" t="s">
        <v>190</v>
      </c>
      <c r="B80" s="490">
        <v>23917.1</v>
      </c>
      <c r="C80" s="581" t="s">
        <v>183</v>
      </c>
      <c r="D80" s="582"/>
      <c r="E80" s="218">
        <v>7684.6</v>
      </c>
      <c r="F80" s="483" t="s">
        <v>199</v>
      </c>
      <c r="G80" s="483"/>
      <c r="H80" s="483"/>
      <c r="I80" s="163"/>
    </row>
    <row r="81" spans="1:17" ht="24.75" customHeight="1">
      <c r="A81" s="489"/>
      <c r="B81" s="491"/>
      <c r="C81" s="496" t="s">
        <v>187</v>
      </c>
      <c r="D81" s="497"/>
      <c r="E81" s="219">
        <v>16232.5</v>
      </c>
      <c r="F81" s="483"/>
      <c r="G81" s="483"/>
      <c r="H81" s="483"/>
      <c r="I81" s="163"/>
    </row>
    <row r="82" spans="1:17" ht="24.75" customHeight="1">
      <c r="A82" s="155" t="s">
        <v>193</v>
      </c>
      <c r="B82" s="150">
        <v>780</v>
      </c>
      <c r="C82" s="585" t="s">
        <v>194</v>
      </c>
      <c r="D82" s="586"/>
      <c r="E82" s="152">
        <v>780</v>
      </c>
      <c r="F82" s="483" t="s">
        <v>200</v>
      </c>
      <c r="G82" s="483"/>
      <c r="H82" s="483"/>
      <c r="I82" s="163"/>
    </row>
    <row r="83" spans="1:17" ht="26.25" customHeight="1">
      <c r="A83" s="155" t="s">
        <v>193</v>
      </c>
      <c r="B83" s="156">
        <v>12712</v>
      </c>
      <c r="C83" s="496" t="s">
        <v>195</v>
      </c>
      <c r="D83" s="497"/>
      <c r="E83" s="152">
        <v>12712</v>
      </c>
      <c r="F83" s="480" t="s">
        <v>196</v>
      </c>
      <c r="G83" s="481"/>
      <c r="H83" s="482"/>
      <c r="I83" s="163"/>
    </row>
    <row r="84" spans="1:17" ht="24" customHeight="1">
      <c r="A84" s="155" t="s">
        <v>193</v>
      </c>
      <c r="B84" s="156">
        <v>5000</v>
      </c>
      <c r="C84" s="496" t="s">
        <v>195</v>
      </c>
      <c r="D84" s="497"/>
      <c r="E84" s="120">
        <v>5000</v>
      </c>
      <c r="F84" s="480" t="s">
        <v>257</v>
      </c>
      <c r="G84" s="481"/>
      <c r="H84" s="482"/>
      <c r="I84" s="163"/>
    </row>
    <row r="85" spans="1:17" ht="24" customHeight="1">
      <c r="A85" s="155" t="s">
        <v>193</v>
      </c>
      <c r="B85" s="156">
        <v>6069.4</v>
      </c>
      <c r="C85" s="496" t="s">
        <v>195</v>
      </c>
      <c r="D85" s="497"/>
      <c r="E85" s="120">
        <v>6069.4</v>
      </c>
      <c r="F85" s="480" t="s">
        <v>196</v>
      </c>
      <c r="G85" s="481"/>
      <c r="H85" s="482"/>
      <c r="I85" s="220"/>
    </row>
    <row r="86" spans="1:17" ht="30" customHeight="1">
      <c r="A86" s="155" t="s">
        <v>187</v>
      </c>
      <c r="B86" s="156">
        <v>2500</v>
      </c>
      <c r="C86" s="496" t="s">
        <v>183</v>
      </c>
      <c r="D86" s="497"/>
      <c r="E86" s="120">
        <v>2500</v>
      </c>
      <c r="F86" s="483" t="s">
        <v>258</v>
      </c>
      <c r="G86" s="483"/>
      <c r="H86" s="483"/>
      <c r="I86" s="221"/>
      <c r="J86" s="221"/>
    </row>
    <row r="87" spans="1:17" ht="24" customHeight="1">
      <c r="A87" s="157" t="s">
        <v>193</v>
      </c>
      <c r="B87" s="156">
        <v>7300</v>
      </c>
      <c r="C87" s="496" t="s">
        <v>195</v>
      </c>
      <c r="D87" s="497"/>
      <c r="E87" s="120">
        <v>7300</v>
      </c>
      <c r="F87" s="480" t="s">
        <v>197</v>
      </c>
      <c r="G87" s="481"/>
      <c r="H87" s="482"/>
      <c r="I87" s="221"/>
      <c r="J87" s="221"/>
    </row>
    <row r="88" spans="1:17" ht="18" customHeight="1">
      <c r="A88" s="157" t="s">
        <v>265</v>
      </c>
      <c r="B88" s="156">
        <v>79346.87</v>
      </c>
      <c r="C88" s="581" t="s">
        <v>194</v>
      </c>
      <c r="D88" s="582"/>
      <c r="E88" s="486">
        <v>85400</v>
      </c>
      <c r="F88" s="588" t="s">
        <v>266</v>
      </c>
      <c r="G88" s="589"/>
      <c r="H88" s="590"/>
      <c r="I88" s="221"/>
      <c r="J88" s="221"/>
    </row>
    <row r="89" spans="1:17" ht="24.75" customHeight="1">
      <c r="A89" s="157" t="s">
        <v>267</v>
      </c>
      <c r="B89" s="156">
        <v>6053.13</v>
      </c>
      <c r="C89" s="583"/>
      <c r="D89" s="584"/>
      <c r="E89" s="487"/>
      <c r="F89" s="591"/>
      <c r="G89" s="592"/>
      <c r="H89" s="593"/>
      <c r="I89" s="221"/>
      <c r="J89" s="221"/>
    </row>
    <row r="90" spans="1:17" ht="34.5" customHeight="1">
      <c r="A90" s="157" t="s">
        <v>183</v>
      </c>
      <c r="B90" s="156">
        <v>9040</v>
      </c>
      <c r="C90" s="594" t="s">
        <v>265</v>
      </c>
      <c r="D90" s="595"/>
      <c r="E90" s="120">
        <v>9040</v>
      </c>
      <c r="F90" s="596" t="s">
        <v>268</v>
      </c>
      <c r="G90" s="597"/>
      <c r="H90" s="598"/>
      <c r="I90" s="240"/>
      <c r="J90" s="236"/>
    </row>
    <row r="91" spans="1:17" ht="22.5" customHeight="1">
      <c r="A91" s="157" t="s">
        <v>269</v>
      </c>
      <c r="B91" s="156">
        <v>53000</v>
      </c>
      <c r="C91" s="594" t="s">
        <v>270</v>
      </c>
      <c r="D91" s="595"/>
      <c r="E91" s="120">
        <v>53000</v>
      </c>
      <c r="F91" s="596" t="s">
        <v>271</v>
      </c>
      <c r="G91" s="597"/>
      <c r="H91" s="598"/>
      <c r="I91" s="241"/>
      <c r="J91" s="237"/>
    </row>
    <row r="92" spans="1:17" ht="26.25" customHeight="1">
      <c r="A92" s="157" t="s">
        <v>272</v>
      </c>
      <c r="B92" s="156">
        <v>1950</v>
      </c>
      <c r="C92" s="594" t="s">
        <v>191</v>
      </c>
      <c r="D92" s="595"/>
      <c r="E92" s="120">
        <v>1950</v>
      </c>
      <c r="F92" s="596" t="s">
        <v>273</v>
      </c>
      <c r="G92" s="597"/>
      <c r="H92" s="598"/>
      <c r="I92" s="132"/>
    </row>
    <row r="93" spans="1:17" ht="25.5" customHeight="1">
      <c r="A93" s="157" t="s">
        <v>274</v>
      </c>
      <c r="B93" s="156">
        <v>3000</v>
      </c>
      <c r="C93" s="594" t="s">
        <v>265</v>
      </c>
      <c r="D93" s="595"/>
      <c r="E93" s="120">
        <v>3000</v>
      </c>
      <c r="F93" s="596" t="s">
        <v>275</v>
      </c>
      <c r="G93" s="597"/>
      <c r="H93" s="598"/>
      <c r="I93" s="132"/>
    </row>
    <row r="94" spans="1:17" ht="41.25" customHeight="1">
      <c r="A94" s="157" t="s">
        <v>274</v>
      </c>
      <c r="B94" s="156">
        <v>310</v>
      </c>
      <c r="C94" s="594" t="s">
        <v>194</v>
      </c>
      <c r="D94" s="595"/>
      <c r="E94" s="120">
        <v>310</v>
      </c>
      <c r="F94" s="596" t="s">
        <v>276</v>
      </c>
      <c r="G94" s="597"/>
      <c r="H94" s="598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609" t="s">
        <v>102</v>
      </c>
      <c r="D95" s="610"/>
      <c r="E95" s="222">
        <f>SUM(E74:E94)</f>
        <v>234010.5</v>
      </c>
      <c r="F95" s="611"/>
      <c r="G95" s="612"/>
      <c r="H95" s="613"/>
      <c r="I95" s="132"/>
    </row>
    <row r="96" spans="1:17" ht="199.5" customHeight="1">
      <c r="A96" s="125"/>
      <c r="B96" s="285">
        <v>284860.68</v>
      </c>
      <c r="C96" s="614" t="s">
        <v>277</v>
      </c>
      <c r="D96" s="615"/>
      <c r="E96" s="265">
        <v>720470.61</v>
      </c>
      <c r="F96" s="614" t="s">
        <v>278</v>
      </c>
      <c r="G96" s="616"/>
      <c r="H96" s="615"/>
      <c r="I96" s="132"/>
      <c r="N96" s="144"/>
      <c r="Q96" s="144"/>
    </row>
    <row r="97" spans="1:18" ht="121.5" customHeight="1">
      <c r="A97" s="599" t="s">
        <v>279</v>
      </c>
      <c r="B97" s="600"/>
      <c r="C97" s="600"/>
      <c r="D97" s="600"/>
      <c r="E97" s="600"/>
      <c r="F97" s="600"/>
      <c r="G97" s="600"/>
      <c r="H97" s="601"/>
      <c r="N97" s="144"/>
      <c r="Q97" s="144"/>
      <c r="R97" s="144"/>
    </row>
    <row r="98" spans="1:18" ht="3.75" customHeight="1"/>
    <row r="99" spans="1:18" ht="15" customHeight="1">
      <c r="A99" s="602" t="s">
        <v>23</v>
      </c>
      <c r="B99" s="603"/>
      <c r="C99" s="604"/>
      <c r="D99" s="605" t="s">
        <v>22</v>
      </c>
      <c r="E99" s="605"/>
      <c r="F99" s="605"/>
      <c r="G99" s="602" t="s">
        <v>44</v>
      </c>
      <c r="H99" s="604"/>
      <c r="N99" s="202"/>
    </row>
    <row r="100" spans="1:18" ht="66" customHeight="1">
      <c r="A100" s="606"/>
      <c r="B100" s="607"/>
      <c r="C100" s="608"/>
      <c r="D100" s="606"/>
      <c r="E100" s="607"/>
      <c r="F100" s="608"/>
      <c r="G100" s="606"/>
      <c r="H100" s="608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514" t="s">
        <v>26</v>
      </c>
      <c r="B1" s="515"/>
      <c r="C1" s="515"/>
      <c r="D1" s="515"/>
      <c r="E1" s="515"/>
      <c r="F1" s="515"/>
      <c r="G1" s="516"/>
    </row>
    <row r="2" spans="1:11" ht="15.75" customHeight="1">
      <c r="A2" s="517" t="s">
        <v>64</v>
      </c>
      <c r="B2" s="518"/>
      <c r="C2" s="518"/>
      <c r="D2" s="518"/>
      <c r="E2" s="518"/>
      <c r="F2" s="518"/>
      <c r="G2" s="519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520" t="s">
        <v>81</v>
      </c>
      <c r="C4" s="520"/>
      <c r="D4" s="520"/>
      <c r="E4" s="520"/>
      <c r="F4" s="520"/>
      <c r="G4" s="520"/>
      <c r="H4" s="520"/>
      <c r="I4" s="520"/>
      <c r="J4" s="520"/>
      <c r="K4" s="520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20" t="s">
        <v>82</v>
      </c>
      <c r="C6" s="521"/>
      <c r="D6" s="521"/>
      <c r="E6" s="521"/>
      <c r="F6" s="521"/>
      <c r="G6" s="521"/>
      <c r="H6" s="521"/>
      <c r="I6" s="521"/>
      <c r="J6" s="521"/>
      <c r="K6" s="521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521" t="s">
        <v>57</v>
      </c>
      <c r="C8" s="521"/>
      <c r="D8" s="521"/>
      <c r="E8" s="521"/>
      <c r="F8" s="521"/>
      <c r="G8" s="521"/>
    </row>
    <row r="9" spans="1:11" ht="6.75" customHeight="1">
      <c r="A9" s="517"/>
      <c r="B9" s="518"/>
      <c r="C9" s="518"/>
      <c r="D9" s="518"/>
      <c r="E9" s="518"/>
      <c r="F9" s="518"/>
      <c r="G9" s="519"/>
    </row>
    <row r="10" spans="1:11">
      <c r="A10" s="526" t="s">
        <v>42</v>
      </c>
      <c r="B10" s="527"/>
      <c r="C10" s="527"/>
      <c r="D10" s="527"/>
      <c r="E10" s="527"/>
      <c r="F10" s="527"/>
      <c r="G10" s="528"/>
    </row>
    <row r="11" spans="1:11" ht="25.5">
      <c r="A11" s="63" t="s">
        <v>1</v>
      </c>
      <c r="B11" s="529" t="s">
        <v>48</v>
      </c>
      <c r="C11" s="531"/>
      <c r="D11" s="529" t="s">
        <v>46</v>
      </c>
      <c r="E11" s="531"/>
      <c r="F11" s="67" t="s">
        <v>47</v>
      </c>
      <c r="G11" s="63" t="s">
        <v>5</v>
      </c>
    </row>
    <row r="12" spans="1:11">
      <c r="A12" s="40" t="s">
        <v>83</v>
      </c>
      <c r="B12" s="532" t="s">
        <v>78</v>
      </c>
      <c r="C12" s="534"/>
      <c r="D12" s="532">
        <v>100</v>
      </c>
      <c r="E12" s="534"/>
      <c r="F12" s="41"/>
      <c r="G12" s="75" t="e">
        <f>F12/E12*100</f>
        <v>#DIV/0!</v>
      </c>
    </row>
    <row r="13" spans="1:11" ht="6.75" customHeight="1">
      <c r="A13" s="536"/>
      <c r="B13" s="537"/>
      <c r="C13" s="537"/>
      <c r="D13" s="537"/>
      <c r="E13" s="537"/>
      <c r="F13" s="537"/>
      <c r="G13" s="538"/>
    </row>
    <row r="14" spans="1:11">
      <c r="A14" s="526" t="s">
        <v>43</v>
      </c>
      <c r="B14" s="527"/>
      <c r="C14" s="527"/>
      <c r="D14" s="527"/>
      <c r="E14" s="527"/>
      <c r="F14" s="527"/>
      <c r="G14" s="528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17"/>
      <c r="B17" s="618"/>
      <c r="C17" s="618"/>
      <c r="D17" s="618"/>
      <c r="E17" s="618"/>
      <c r="F17" s="618"/>
      <c r="G17" s="619"/>
    </row>
    <row r="18" spans="1:8" ht="18" customHeight="1">
      <c r="A18" s="569" t="s">
        <v>54</v>
      </c>
      <c r="B18" s="569"/>
      <c r="C18" s="569"/>
      <c r="D18" s="569"/>
      <c r="E18" s="569"/>
      <c r="F18" s="569"/>
      <c r="G18" s="569"/>
      <c r="H18" s="132"/>
    </row>
    <row r="19" spans="1:8" ht="3" customHeight="1">
      <c r="A19" s="624"/>
      <c r="B19" s="624"/>
      <c r="C19" s="624"/>
      <c r="D19" s="624"/>
      <c r="E19" s="624"/>
      <c r="F19" s="624"/>
      <c r="G19" s="624"/>
      <c r="H19" s="132"/>
    </row>
    <row r="20" spans="1:8" ht="15" customHeight="1">
      <c r="A20" s="570" t="s">
        <v>55</v>
      </c>
      <c r="B20" s="570"/>
      <c r="C20" s="570"/>
      <c r="D20" s="570"/>
      <c r="E20" s="570"/>
      <c r="F20" s="570"/>
      <c r="G20" s="570"/>
      <c r="H20" s="132"/>
    </row>
    <row r="21" spans="1:8" ht="58.5" customHeight="1">
      <c r="A21" s="624"/>
      <c r="B21" s="624"/>
      <c r="C21" s="624"/>
      <c r="D21" s="624"/>
      <c r="E21" s="624"/>
      <c r="F21" s="624"/>
      <c r="G21" s="624"/>
      <c r="H21" s="132"/>
    </row>
    <row r="22" spans="1:8" ht="15.75" customHeight="1">
      <c r="A22" s="570" t="s">
        <v>49</v>
      </c>
      <c r="B22" s="570"/>
      <c r="C22" s="570"/>
      <c r="D22" s="570"/>
      <c r="E22" s="570"/>
      <c r="F22" s="570"/>
      <c r="G22" s="570"/>
      <c r="H22" s="132"/>
    </row>
    <row r="23" spans="1:8" ht="45.75" customHeight="1">
      <c r="A23" s="625"/>
      <c r="B23" s="626"/>
      <c r="C23" s="626"/>
      <c r="D23" s="626"/>
      <c r="E23" s="626"/>
      <c r="F23" s="626"/>
      <c r="G23" s="627"/>
      <c r="H23" s="132"/>
    </row>
    <row r="24" spans="1:8" ht="15.75" customHeight="1">
      <c r="A24" s="570" t="s">
        <v>62</v>
      </c>
      <c r="B24" s="570"/>
      <c r="C24" s="570"/>
      <c r="D24" s="570"/>
      <c r="E24" s="570"/>
      <c r="F24" s="570"/>
      <c r="G24" s="570"/>
      <c r="H24" s="132"/>
    </row>
    <row r="25" spans="1:8" ht="55.5" customHeight="1">
      <c r="A25" s="628"/>
      <c r="B25" s="628"/>
      <c r="C25" s="628"/>
      <c r="D25" s="628"/>
      <c r="E25" s="628"/>
      <c r="F25" s="628"/>
      <c r="G25" s="628"/>
      <c r="H25" s="132"/>
    </row>
    <row r="26" spans="1:8" ht="13.5" customHeight="1">
      <c r="A26" s="629" t="s">
        <v>84</v>
      </c>
      <c r="B26" s="629"/>
      <c r="C26" s="629"/>
      <c r="D26" s="629"/>
      <c r="E26" s="629"/>
      <c r="F26" s="629"/>
      <c r="G26" s="629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23" t="s">
        <v>52</v>
      </c>
      <c r="F27" s="623"/>
      <c r="G27" s="623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21"/>
      <c r="F28" s="621"/>
      <c r="G28" s="621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22"/>
      <c r="F29" s="622"/>
      <c r="G29" s="622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485"/>
      <c r="F30" s="485"/>
      <c r="G30" s="485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485"/>
      <c r="F31" s="485"/>
      <c r="G31" s="485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485"/>
      <c r="F32" s="485"/>
      <c r="G32" s="485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485"/>
      <c r="F33" s="485"/>
      <c r="G33" s="485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485"/>
      <c r="F34" s="485"/>
      <c r="G34" s="485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22"/>
      <c r="F35" s="622"/>
      <c r="G35" s="622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485"/>
      <c r="F36" s="485"/>
      <c r="G36" s="485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485"/>
      <c r="F37" s="485"/>
      <c r="G37" s="485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485"/>
      <c r="F38" s="485"/>
      <c r="G38" s="485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485"/>
      <c r="F39" s="485"/>
      <c r="G39" s="485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485"/>
      <c r="F40" s="485"/>
      <c r="G40" s="485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485"/>
      <c r="F41" s="485"/>
      <c r="G41" s="485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30"/>
      <c r="F42" s="630"/>
      <c r="G42" s="630"/>
      <c r="H42" s="132"/>
    </row>
    <row r="43" spans="1:8" ht="34.5" customHeight="1">
      <c r="A43" s="633" t="s">
        <v>122</v>
      </c>
      <c r="B43" s="634"/>
      <c r="C43" s="634"/>
      <c r="D43" s="634"/>
      <c r="E43" s="634"/>
      <c r="F43" s="634"/>
      <c r="G43" s="634"/>
      <c r="H43" s="132"/>
    </row>
    <row r="44" spans="1:8">
      <c r="A44" s="635" t="s">
        <v>103</v>
      </c>
      <c r="B44" s="547"/>
      <c r="C44" s="547"/>
      <c r="D44" s="547"/>
      <c r="E44" s="547"/>
      <c r="F44" s="547"/>
      <c r="G44" s="547"/>
      <c r="H44" s="132"/>
    </row>
    <row r="45" spans="1:8" ht="25.5">
      <c r="A45" s="539" t="s">
        <v>85</v>
      </c>
      <c r="B45" s="539"/>
      <c r="C45" s="98" t="s">
        <v>104</v>
      </c>
      <c r="D45" s="98" t="s">
        <v>105</v>
      </c>
      <c r="E45" s="116" t="s">
        <v>16</v>
      </c>
      <c r="F45" s="540" t="s">
        <v>52</v>
      </c>
      <c r="G45" s="541"/>
      <c r="H45" s="132"/>
    </row>
    <row r="46" spans="1:8">
      <c r="A46" s="484" t="s">
        <v>106</v>
      </c>
      <c r="B46" s="484"/>
      <c r="C46" s="105">
        <v>3000</v>
      </c>
      <c r="D46" s="105"/>
      <c r="E46" s="117">
        <f t="shared" ref="E46:E60" si="0">D46/C46*100</f>
        <v>0</v>
      </c>
      <c r="F46" s="631"/>
      <c r="G46" s="632"/>
      <c r="H46" s="132"/>
    </row>
    <row r="47" spans="1:8">
      <c r="A47" s="484" t="s">
        <v>107</v>
      </c>
      <c r="B47" s="484"/>
      <c r="C47" s="105">
        <v>1500</v>
      </c>
      <c r="D47" s="105"/>
      <c r="E47" s="117">
        <f t="shared" si="0"/>
        <v>0</v>
      </c>
      <c r="F47" s="631"/>
      <c r="G47" s="632"/>
      <c r="H47" s="132"/>
    </row>
    <row r="48" spans="1:8">
      <c r="A48" s="484" t="s">
        <v>108</v>
      </c>
      <c r="B48" s="484"/>
      <c r="C48" s="105">
        <v>1200</v>
      </c>
      <c r="D48" s="105"/>
      <c r="E48" s="117">
        <f t="shared" si="0"/>
        <v>0</v>
      </c>
      <c r="F48" s="631"/>
      <c r="G48" s="632"/>
      <c r="H48" s="132"/>
    </row>
    <row r="49" spans="1:8">
      <c r="A49" s="484" t="s">
        <v>109</v>
      </c>
      <c r="B49" s="484"/>
      <c r="C49" s="105">
        <v>78000</v>
      </c>
      <c r="D49" s="105"/>
      <c r="E49" s="117">
        <f t="shared" si="0"/>
        <v>0</v>
      </c>
      <c r="F49" s="631"/>
      <c r="G49" s="632"/>
      <c r="H49" s="132"/>
    </row>
    <row r="50" spans="1:8">
      <c r="A50" s="484" t="s">
        <v>110</v>
      </c>
      <c r="B50" s="484"/>
      <c r="C50" s="105">
        <v>7691.38</v>
      </c>
      <c r="D50" s="105"/>
      <c r="E50" s="117">
        <f t="shared" si="0"/>
        <v>0</v>
      </c>
      <c r="F50" s="631"/>
      <c r="G50" s="632"/>
      <c r="H50" s="132"/>
    </row>
    <row r="51" spans="1:8">
      <c r="A51" s="484" t="s">
        <v>111</v>
      </c>
      <c r="B51" s="484"/>
      <c r="C51" s="105">
        <v>1108.6199999999999</v>
      </c>
      <c r="D51" s="105"/>
      <c r="E51" s="117">
        <f t="shared" si="0"/>
        <v>0</v>
      </c>
      <c r="F51" s="631"/>
      <c r="G51" s="632"/>
      <c r="H51" s="132"/>
    </row>
    <row r="52" spans="1:8">
      <c r="A52" s="484" t="s">
        <v>112</v>
      </c>
      <c r="B52" s="484"/>
      <c r="C52" s="105">
        <v>10000</v>
      </c>
      <c r="D52" s="105"/>
      <c r="E52" s="117">
        <f t="shared" si="0"/>
        <v>0</v>
      </c>
      <c r="F52" s="631"/>
      <c r="G52" s="632"/>
      <c r="H52" s="132"/>
    </row>
    <row r="53" spans="1:8" ht="21" customHeight="1">
      <c r="A53" s="484" t="s">
        <v>113</v>
      </c>
      <c r="B53" s="484"/>
      <c r="C53" s="105">
        <v>4000</v>
      </c>
      <c r="D53" s="105"/>
      <c r="E53" s="117">
        <f t="shared" si="0"/>
        <v>0</v>
      </c>
      <c r="F53" s="631"/>
      <c r="G53" s="632"/>
      <c r="H53" s="132"/>
    </row>
    <row r="54" spans="1:8" ht="22.5" customHeight="1">
      <c r="A54" s="484" t="s">
        <v>114</v>
      </c>
      <c r="B54" s="484"/>
      <c r="C54" s="105">
        <v>15000</v>
      </c>
      <c r="D54" s="105"/>
      <c r="E54" s="117">
        <f t="shared" si="0"/>
        <v>0</v>
      </c>
      <c r="F54" s="631"/>
      <c r="G54" s="632"/>
      <c r="H54" s="132"/>
    </row>
    <row r="55" spans="1:8" ht="22.5" customHeight="1">
      <c r="A55" s="484" t="s">
        <v>115</v>
      </c>
      <c r="B55" s="484"/>
      <c r="C55" s="105">
        <v>200000</v>
      </c>
      <c r="D55" s="105"/>
      <c r="E55" s="117">
        <f t="shared" si="0"/>
        <v>0</v>
      </c>
      <c r="F55" s="631"/>
      <c r="G55" s="632"/>
      <c r="H55" s="132"/>
    </row>
    <row r="56" spans="1:8" ht="25.5" customHeight="1">
      <c r="A56" s="484" t="s">
        <v>116</v>
      </c>
      <c r="B56" s="484"/>
      <c r="C56" s="105">
        <v>241377.2</v>
      </c>
      <c r="D56" s="105"/>
      <c r="E56" s="117">
        <f t="shared" si="0"/>
        <v>0</v>
      </c>
      <c r="F56" s="631"/>
      <c r="G56" s="632"/>
      <c r="H56" s="132"/>
    </row>
    <row r="57" spans="1:8" ht="18" customHeight="1">
      <c r="A57" s="484" t="s">
        <v>117</v>
      </c>
      <c r="B57" s="484"/>
      <c r="C57" s="105">
        <v>47100</v>
      </c>
      <c r="D57" s="105"/>
      <c r="E57" s="117">
        <f t="shared" si="0"/>
        <v>0</v>
      </c>
      <c r="F57" s="631"/>
      <c r="G57" s="632"/>
      <c r="H57" s="132"/>
    </row>
    <row r="58" spans="1:8">
      <c r="A58" s="484" t="s">
        <v>118</v>
      </c>
      <c r="B58" s="484"/>
      <c r="C58" s="105">
        <v>20700</v>
      </c>
      <c r="D58" s="105"/>
      <c r="E58" s="117">
        <f t="shared" si="0"/>
        <v>0</v>
      </c>
      <c r="F58" s="631"/>
      <c r="G58" s="632"/>
      <c r="H58" s="132"/>
    </row>
    <row r="59" spans="1:8">
      <c r="A59" s="484" t="s">
        <v>119</v>
      </c>
      <c r="B59" s="484"/>
      <c r="C59" s="105">
        <v>0</v>
      </c>
      <c r="D59" s="105"/>
      <c r="E59" s="117">
        <v>0</v>
      </c>
      <c r="F59" s="631"/>
      <c r="G59" s="632"/>
      <c r="H59" s="132"/>
    </row>
    <row r="60" spans="1:8" ht="24.75" customHeight="1">
      <c r="A60" s="504" t="s">
        <v>120</v>
      </c>
      <c r="B60" s="504"/>
      <c r="C60" s="135">
        <f>C46+C47+C48+C49+C50+C51+C52+C53+C54+C55+C56+C57+C58+C59</f>
        <v>630677.19999999995</v>
      </c>
      <c r="D60" s="135"/>
      <c r="E60" s="136">
        <f t="shared" si="0"/>
        <v>0</v>
      </c>
      <c r="F60" s="636"/>
      <c r="G60" s="637"/>
      <c r="H60" s="132"/>
    </row>
    <row r="61" spans="1:8" ht="27.75" customHeight="1">
      <c r="A61" s="505" t="s">
        <v>121</v>
      </c>
      <c r="B61" s="506"/>
      <c r="C61" s="137">
        <f>C60+B42</f>
        <v>1281586.57</v>
      </c>
      <c r="D61" s="137"/>
      <c r="E61" s="138">
        <f>D61/C61*100</f>
        <v>0</v>
      </c>
      <c r="F61" s="638"/>
      <c r="G61" s="639"/>
      <c r="H61" s="132"/>
    </row>
    <row r="62" spans="1:8" ht="24" customHeight="1">
      <c r="A62" s="507" t="s">
        <v>123</v>
      </c>
      <c r="B62" s="508"/>
      <c r="C62" s="509" t="s">
        <v>124</v>
      </c>
      <c r="D62" s="509"/>
      <c r="E62" s="492" t="s">
        <v>125</v>
      </c>
      <c r="F62" s="493"/>
      <c r="G62" s="493"/>
      <c r="H62" s="645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494"/>
      <c r="F63" s="495"/>
      <c r="G63" s="495"/>
      <c r="H63" s="646"/>
    </row>
    <row r="64" spans="1:8">
      <c r="A64" s="640"/>
      <c r="B64" s="118"/>
      <c r="C64" s="119"/>
      <c r="D64" s="120"/>
      <c r="E64" s="642"/>
      <c r="F64" s="642"/>
      <c r="G64" s="642"/>
      <c r="H64" s="642"/>
    </row>
    <row r="65" spans="1:8" ht="23.25" customHeight="1">
      <c r="A65" s="641"/>
      <c r="B65" s="121"/>
      <c r="C65" s="119"/>
      <c r="D65" s="120"/>
      <c r="E65" s="642"/>
      <c r="F65" s="642"/>
      <c r="G65" s="642"/>
      <c r="H65" s="642"/>
    </row>
    <row r="66" spans="1:8">
      <c r="A66" s="640"/>
      <c r="B66" s="118"/>
      <c r="C66" s="119"/>
      <c r="D66" s="120"/>
      <c r="E66" s="642"/>
      <c r="F66" s="642"/>
      <c r="G66" s="642"/>
      <c r="H66" s="642"/>
    </row>
    <row r="67" spans="1:8">
      <c r="A67" s="641"/>
      <c r="B67" s="121"/>
      <c r="C67" s="119"/>
      <c r="D67" s="120"/>
      <c r="E67" s="643"/>
      <c r="F67" s="643"/>
      <c r="G67" s="643"/>
      <c r="H67" s="643"/>
    </row>
    <row r="68" spans="1:8">
      <c r="A68" s="122"/>
      <c r="B68" s="123"/>
      <c r="C68" s="119"/>
      <c r="D68" s="120"/>
      <c r="E68" s="642"/>
      <c r="F68" s="642"/>
      <c r="G68" s="642"/>
      <c r="H68" s="642"/>
    </row>
    <row r="69" spans="1:8">
      <c r="A69" s="640"/>
      <c r="B69" s="118"/>
      <c r="C69" s="119"/>
      <c r="D69" s="120"/>
      <c r="E69" s="642"/>
      <c r="F69" s="642"/>
      <c r="G69" s="642"/>
      <c r="H69" s="642"/>
    </row>
    <row r="70" spans="1:8">
      <c r="A70" s="641"/>
      <c r="B70" s="121"/>
      <c r="C70" s="119"/>
      <c r="D70" s="120"/>
      <c r="E70" s="644"/>
      <c r="F70" s="644"/>
      <c r="G70" s="644"/>
      <c r="H70" s="644"/>
    </row>
    <row r="71" spans="1:8">
      <c r="A71" s="122"/>
      <c r="B71" s="123"/>
      <c r="C71" s="119"/>
      <c r="D71" s="120"/>
      <c r="E71" s="644"/>
      <c r="F71" s="644"/>
      <c r="G71" s="644"/>
      <c r="H71" s="644"/>
    </row>
    <row r="72" spans="1:8">
      <c r="A72" s="122"/>
      <c r="B72" s="120"/>
      <c r="C72" s="119"/>
      <c r="D72" s="120"/>
      <c r="E72" s="642"/>
      <c r="F72" s="642"/>
      <c r="G72" s="642"/>
      <c r="H72" s="642"/>
    </row>
    <row r="73" spans="1:8">
      <c r="A73" s="122"/>
      <c r="B73" s="120"/>
      <c r="C73" s="119"/>
      <c r="D73" s="120"/>
      <c r="E73" s="642"/>
      <c r="F73" s="642"/>
      <c r="G73" s="642"/>
      <c r="H73" s="642"/>
    </row>
    <row r="74" spans="1:8">
      <c r="A74" s="122"/>
      <c r="B74" s="120"/>
      <c r="C74" s="647"/>
      <c r="D74" s="650"/>
      <c r="E74" s="642"/>
      <c r="F74" s="642"/>
      <c r="G74" s="642"/>
      <c r="H74" s="642"/>
    </row>
    <row r="75" spans="1:8">
      <c r="A75" s="122"/>
      <c r="B75" s="120"/>
      <c r="C75" s="648"/>
      <c r="D75" s="651"/>
      <c r="E75" s="644"/>
      <c r="F75" s="644"/>
      <c r="G75" s="644"/>
      <c r="H75" s="644"/>
    </row>
    <row r="76" spans="1:8">
      <c r="A76" s="122"/>
      <c r="B76" s="120"/>
      <c r="C76" s="649"/>
      <c r="D76" s="651"/>
      <c r="E76" s="644"/>
      <c r="F76" s="644"/>
      <c r="G76" s="644"/>
      <c r="H76" s="644"/>
    </row>
    <row r="77" spans="1:8">
      <c r="A77" s="122"/>
      <c r="B77" s="120"/>
      <c r="C77" s="119"/>
      <c r="D77" s="120"/>
      <c r="E77" s="642"/>
      <c r="F77" s="642"/>
      <c r="G77" s="642"/>
      <c r="H77" s="642"/>
    </row>
    <row r="78" spans="1:8">
      <c r="A78" s="122"/>
      <c r="B78" s="120"/>
      <c r="C78" s="119"/>
      <c r="D78" s="120"/>
      <c r="E78" s="642"/>
      <c r="F78" s="642"/>
      <c r="G78" s="642"/>
      <c r="H78" s="642"/>
    </row>
    <row r="79" spans="1:8">
      <c r="A79" s="124"/>
      <c r="B79" s="120"/>
      <c r="C79" s="119"/>
      <c r="D79" s="120"/>
      <c r="E79" s="642"/>
      <c r="F79" s="642"/>
      <c r="G79" s="642"/>
      <c r="H79" s="642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30"/>
      <c r="F80" s="630"/>
      <c r="G80" s="630"/>
      <c r="H80" s="630"/>
    </row>
    <row r="81" spans="1:9">
      <c r="A81" s="127"/>
      <c r="B81" s="128"/>
      <c r="C81" s="122"/>
      <c r="D81" s="120"/>
      <c r="E81" s="642"/>
      <c r="F81" s="642"/>
      <c r="G81" s="642"/>
      <c r="H81" s="642"/>
    </row>
    <row r="82" spans="1:9">
      <c r="A82" s="124"/>
      <c r="B82" s="129"/>
      <c r="C82" s="119"/>
      <c r="D82" s="120"/>
      <c r="E82" s="642"/>
      <c r="F82" s="642"/>
      <c r="G82" s="642"/>
      <c r="H82" s="642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30"/>
      <c r="F83" s="630"/>
      <c r="G83" s="630"/>
      <c r="H83" s="630"/>
    </row>
    <row r="84" spans="1:9" ht="83.25" customHeight="1">
      <c r="A84" s="633" t="s">
        <v>131</v>
      </c>
      <c r="B84" s="658"/>
      <c r="C84" s="658"/>
      <c r="D84" s="658"/>
      <c r="E84" s="658"/>
      <c r="F84" s="658"/>
      <c r="G84" s="658"/>
      <c r="H84" s="659"/>
    </row>
    <row r="85" spans="1:9">
      <c r="A85" s="660" t="s">
        <v>63</v>
      </c>
      <c r="B85" s="660"/>
      <c r="C85" s="660"/>
      <c r="D85" s="660"/>
      <c r="E85" s="660"/>
      <c r="F85" s="660"/>
      <c r="G85" s="660"/>
      <c r="H85" s="660"/>
      <c r="I85" s="660"/>
    </row>
    <row r="86" spans="1:9">
      <c r="A86" s="661"/>
      <c r="B86" s="662"/>
      <c r="C86" s="662"/>
      <c r="D86" s="662"/>
      <c r="E86" s="662"/>
      <c r="F86" s="662"/>
      <c r="G86" s="662"/>
      <c r="H86" s="662"/>
      <c r="I86" s="663"/>
    </row>
    <row r="87" spans="1:9">
      <c r="A87" s="664"/>
      <c r="B87" s="665"/>
      <c r="C87" s="665"/>
      <c r="D87" s="665"/>
      <c r="E87" s="665"/>
      <c r="F87" s="665"/>
      <c r="G87" s="665"/>
      <c r="H87" s="665"/>
      <c r="I87" s="666"/>
    </row>
    <row r="88" spans="1:9">
      <c r="A88" s="667"/>
      <c r="B88" s="668"/>
      <c r="C88" s="668"/>
      <c r="D88" s="668"/>
      <c r="E88" s="668"/>
      <c r="F88" s="668"/>
      <c r="G88" s="668"/>
      <c r="H88" s="668"/>
      <c r="I88" s="669"/>
    </row>
    <row r="90" spans="1:9">
      <c r="A90" s="142" t="s">
        <v>23</v>
      </c>
      <c r="B90" s="142"/>
      <c r="C90" s="605" t="s">
        <v>22</v>
      </c>
      <c r="D90" s="605"/>
      <c r="E90" s="605"/>
      <c r="F90" s="602" t="s">
        <v>44</v>
      </c>
      <c r="G90" s="604"/>
      <c r="H90" s="85" t="s">
        <v>44</v>
      </c>
      <c r="I90" s="86"/>
    </row>
    <row r="91" spans="1:9">
      <c r="A91" s="652"/>
      <c r="B91" s="653"/>
      <c r="C91" s="652"/>
      <c r="D91" s="656"/>
      <c r="E91" s="653"/>
      <c r="F91" s="652"/>
      <c r="G91" s="653"/>
      <c r="H91" s="81"/>
      <c r="I91" s="82"/>
    </row>
    <row r="92" spans="1:9">
      <c r="A92" s="654"/>
      <c r="B92" s="655"/>
      <c r="C92" s="654"/>
      <c r="D92" s="657"/>
      <c r="E92" s="655"/>
      <c r="F92" s="654"/>
      <c r="G92" s="655"/>
      <c r="H92" s="81"/>
      <c r="I92" s="82"/>
    </row>
    <row r="93" spans="1:9">
      <c r="A93" s="606"/>
      <c r="B93" s="608"/>
      <c r="C93" s="606"/>
      <c r="D93" s="607"/>
      <c r="E93" s="608"/>
      <c r="F93" s="606"/>
      <c r="G93" s="608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18" t="s">
        <v>291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20"/>
    </row>
    <row r="2" spans="1:19" ht="27.75" customHeight="1">
      <c r="A2" s="517" t="s">
        <v>292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9"/>
    </row>
    <row r="3" spans="1:19" ht="15">
      <c r="A3" s="721" t="s">
        <v>34</v>
      </c>
      <c r="B3" s="721"/>
      <c r="C3" s="520" t="s">
        <v>296</v>
      </c>
      <c r="D3" s="520"/>
      <c r="E3" s="520"/>
      <c r="F3" s="520"/>
      <c r="G3" s="520"/>
      <c r="H3" s="520"/>
      <c r="I3" s="520"/>
      <c r="J3" s="520"/>
      <c r="K3" s="520"/>
      <c r="L3" s="520"/>
      <c r="M3" s="520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21" t="s">
        <v>35</v>
      </c>
      <c r="B5" s="721"/>
      <c r="C5" s="521" t="s">
        <v>295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21" t="s">
        <v>36</v>
      </c>
      <c r="B7" s="721"/>
      <c r="C7" s="723" t="s">
        <v>294</v>
      </c>
      <c r="D7" s="723"/>
      <c r="E7" s="724"/>
      <c r="F7" s="724"/>
      <c r="G7" s="724"/>
      <c r="H7" s="724"/>
      <c r="I7" s="724"/>
      <c r="J7" s="724"/>
      <c r="K7" s="724"/>
      <c r="L7" s="724"/>
      <c r="M7" s="724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25" t="s">
        <v>37</v>
      </c>
      <c r="B9" s="726"/>
      <c r="C9" s="726"/>
      <c r="D9" s="727" t="s">
        <v>53</v>
      </c>
      <c r="E9" s="728"/>
      <c r="F9" s="728"/>
      <c r="G9" s="728"/>
      <c r="H9" s="728"/>
      <c r="I9" s="728"/>
      <c r="J9" s="729"/>
      <c r="K9" s="726" t="s">
        <v>38</v>
      </c>
      <c r="L9" s="726"/>
      <c r="M9" s="730"/>
    </row>
    <row r="10" spans="1:19">
      <c r="A10" s="51" t="s">
        <v>14</v>
      </c>
      <c r="B10" s="731" t="s">
        <v>15</v>
      </c>
      <c r="C10" s="731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22"/>
      <c r="C11" s="722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22"/>
      <c r="C12" s="722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22"/>
      <c r="C13" s="722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22"/>
      <c r="C14" s="722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756"/>
      <c r="O14" s="756"/>
      <c r="P14" s="756"/>
      <c r="Q14" s="756"/>
      <c r="R14" s="756"/>
      <c r="S14" s="756"/>
    </row>
    <row r="15" spans="1:19" ht="26.25" customHeight="1">
      <c r="A15" s="91"/>
      <c r="B15" s="722"/>
      <c r="C15" s="722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756"/>
      <c r="O15" s="756"/>
      <c r="P15" s="756"/>
      <c r="Q15" s="756"/>
      <c r="R15" s="756"/>
      <c r="S15" s="756"/>
    </row>
    <row r="16" spans="1:19" ht="31.5" customHeight="1">
      <c r="A16" s="91"/>
      <c r="B16" s="722"/>
      <c r="C16" s="722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756"/>
      <c r="O16" s="756"/>
      <c r="P16" s="756"/>
      <c r="Q16" s="756"/>
      <c r="R16" s="756"/>
      <c r="S16" s="756"/>
    </row>
    <row r="17" spans="1:13">
      <c r="A17" s="732" t="s">
        <v>45</v>
      </c>
      <c r="B17" s="733"/>
      <c r="C17" s="734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21" t="s">
        <v>74</v>
      </c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</row>
    <row r="20" spans="1:13" s="50" customFormat="1" ht="25.5">
      <c r="A20" s="735" t="s">
        <v>300</v>
      </c>
      <c r="B20" s="735"/>
      <c r="C20" s="735"/>
      <c r="D20" s="735"/>
      <c r="E20" s="735"/>
      <c r="F20" s="736" t="s">
        <v>20</v>
      </c>
      <c r="G20" s="737"/>
      <c r="H20" s="736" t="s">
        <v>19</v>
      </c>
      <c r="I20" s="737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38" t="s">
        <v>297</v>
      </c>
      <c r="B21" s="738"/>
      <c r="C21" s="738"/>
      <c r="D21" s="738"/>
      <c r="E21" s="738"/>
      <c r="F21" s="625" t="s">
        <v>66</v>
      </c>
      <c r="G21" s="627"/>
      <c r="H21" s="625" t="s">
        <v>75</v>
      </c>
      <c r="I21" s="627"/>
      <c r="J21" s="61" t="s">
        <v>76</v>
      </c>
      <c r="K21" s="61"/>
      <c r="L21" s="61"/>
      <c r="M21" s="289"/>
    </row>
    <row r="22" spans="1:13" s="290" customFormat="1" ht="14.25" customHeight="1">
      <c r="A22" s="739" t="s">
        <v>299</v>
      </c>
      <c r="B22" s="739"/>
      <c r="C22" s="739"/>
      <c r="D22" s="739"/>
      <c r="E22" s="739"/>
      <c r="F22" s="740" t="s">
        <v>303</v>
      </c>
      <c r="G22" s="740"/>
      <c r="H22" s="740"/>
      <c r="I22" s="740"/>
      <c r="J22" s="740"/>
      <c r="K22" s="740"/>
      <c r="L22" s="740"/>
      <c r="M22" s="740"/>
    </row>
    <row r="23" spans="1:13" s="290" customFormat="1">
      <c r="A23" s="739"/>
      <c r="B23" s="739"/>
      <c r="C23" s="739"/>
      <c r="D23" s="739"/>
      <c r="E23" s="739"/>
      <c r="F23" s="740"/>
      <c r="G23" s="740"/>
      <c r="H23" s="740"/>
      <c r="I23" s="740"/>
      <c r="J23" s="740"/>
      <c r="K23" s="740"/>
      <c r="L23" s="740"/>
      <c r="M23" s="740"/>
    </row>
    <row r="24" spans="1:13" s="50" customFormat="1" ht="25.5">
      <c r="A24" s="735" t="s">
        <v>300</v>
      </c>
      <c r="B24" s="735"/>
      <c r="C24" s="735"/>
      <c r="D24" s="735"/>
      <c r="E24" s="735"/>
      <c r="F24" s="736" t="s">
        <v>20</v>
      </c>
      <c r="G24" s="737"/>
      <c r="H24" s="736" t="s">
        <v>19</v>
      </c>
      <c r="I24" s="737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38" t="s">
        <v>297</v>
      </c>
      <c r="B25" s="738"/>
      <c r="C25" s="738"/>
      <c r="D25" s="738"/>
      <c r="E25" s="738"/>
      <c r="F25" s="625" t="s">
        <v>66</v>
      </c>
      <c r="G25" s="627"/>
      <c r="H25" s="625" t="s">
        <v>75</v>
      </c>
      <c r="I25" s="627"/>
      <c r="J25" s="61" t="s">
        <v>78</v>
      </c>
      <c r="K25" s="61"/>
      <c r="L25" s="61"/>
      <c r="M25" s="62"/>
    </row>
    <row r="26" spans="1:13" ht="14.25" customHeight="1">
      <c r="A26" s="741" t="s">
        <v>298</v>
      </c>
      <c r="B26" s="741"/>
      <c r="C26" s="741"/>
      <c r="D26" s="741"/>
      <c r="E26" s="741"/>
      <c r="F26" s="741" t="s">
        <v>302</v>
      </c>
      <c r="G26" s="741"/>
      <c r="H26" s="741"/>
      <c r="I26" s="741"/>
      <c r="J26" s="741"/>
      <c r="K26" s="741"/>
      <c r="L26" s="741"/>
      <c r="M26" s="741"/>
    </row>
    <row r="27" spans="1:13">
      <c r="A27" s="741"/>
      <c r="B27" s="741"/>
      <c r="C27" s="741"/>
      <c r="D27" s="741"/>
      <c r="E27" s="741"/>
      <c r="F27" s="741"/>
      <c r="G27" s="741"/>
      <c r="H27" s="741"/>
      <c r="I27" s="741"/>
      <c r="J27" s="741"/>
      <c r="K27" s="741"/>
      <c r="L27" s="741"/>
      <c r="M27" s="741"/>
    </row>
    <row r="28" spans="1:13" s="50" customFormat="1" ht="25.5">
      <c r="A28" s="735" t="s">
        <v>300</v>
      </c>
      <c r="B28" s="735"/>
      <c r="C28" s="735"/>
      <c r="D28" s="735"/>
      <c r="E28" s="735"/>
      <c r="F28" s="736" t="s">
        <v>20</v>
      </c>
      <c r="G28" s="737"/>
      <c r="H28" s="736" t="s">
        <v>19</v>
      </c>
      <c r="I28" s="737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503" t="s">
        <v>297</v>
      </c>
      <c r="B29" s="503"/>
      <c r="C29" s="503"/>
      <c r="D29" s="503"/>
      <c r="E29" s="503"/>
      <c r="F29" s="761" t="s">
        <v>66</v>
      </c>
      <c r="G29" s="762"/>
      <c r="H29" s="761" t="s">
        <v>75</v>
      </c>
      <c r="I29" s="762"/>
      <c r="J29" s="145" t="s">
        <v>65</v>
      </c>
      <c r="K29" s="145"/>
      <c r="L29" s="145"/>
      <c r="M29" s="291"/>
    </row>
    <row r="30" spans="1:13" ht="29.25" customHeight="1">
      <c r="A30" s="742" t="s">
        <v>301</v>
      </c>
      <c r="B30" s="742"/>
      <c r="C30" s="742"/>
      <c r="D30" s="742"/>
      <c r="E30" s="742"/>
      <c r="F30" s="740" t="s">
        <v>302</v>
      </c>
      <c r="G30" s="740"/>
      <c r="H30" s="740"/>
      <c r="I30" s="740"/>
      <c r="J30" s="740"/>
      <c r="K30" s="740"/>
      <c r="L30" s="740"/>
      <c r="M30" s="740"/>
    </row>
    <row r="31" spans="1:13" ht="3" customHeight="1">
      <c r="A31" s="743"/>
      <c r="B31" s="744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5"/>
    </row>
    <row r="32" spans="1:13">
      <c r="A32" s="760" t="s">
        <v>39</v>
      </c>
      <c r="B32" s="760"/>
      <c r="C32" s="760"/>
      <c r="D32" s="760"/>
      <c r="E32" s="760"/>
      <c r="F32" s="760"/>
      <c r="G32" s="760"/>
      <c r="H32" s="760"/>
      <c r="I32" s="760"/>
      <c r="J32" s="760"/>
      <c r="K32" s="760"/>
      <c r="L32" s="760"/>
      <c r="M32" s="760"/>
    </row>
    <row r="33" spans="1:20" ht="4.5" customHeight="1">
      <c r="A33" s="749"/>
      <c r="B33" s="749"/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</row>
    <row r="34" spans="1:20">
      <c r="A34" s="750" t="s">
        <v>40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</row>
    <row r="35" spans="1:20" ht="127.5" customHeight="1">
      <c r="A35" s="752"/>
      <c r="B35" s="753"/>
      <c r="C35" s="753"/>
      <c r="D35" s="753"/>
      <c r="E35" s="753"/>
      <c r="F35" s="753"/>
      <c r="G35" s="753"/>
      <c r="H35" s="753"/>
      <c r="I35" s="753"/>
      <c r="J35" s="753"/>
      <c r="K35" s="753"/>
      <c r="L35" s="753"/>
      <c r="M35" s="754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46"/>
      <c r="B37" s="747"/>
      <c r="C37" s="747"/>
      <c r="D37" s="747"/>
      <c r="E37" s="747"/>
      <c r="F37" s="747"/>
      <c r="G37" s="747"/>
      <c r="H37" s="747"/>
      <c r="I37" s="747"/>
      <c r="J37" s="747"/>
      <c r="K37" s="747"/>
      <c r="L37" s="747"/>
      <c r="M37" s="748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684" t="s">
        <v>41</v>
      </c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70"/>
      <c r="B39" s="671"/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2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684"/>
      <c r="B40" s="684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757" t="s">
        <v>50</v>
      </c>
      <c r="B41" s="758"/>
      <c r="C41" s="758"/>
      <c r="D41" s="758"/>
      <c r="E41" s="759"/>
      <c r="F41" s="72" t="s">
        <v>11</v>
      </c>
      <c r="G41" s="72" t="s">
        <v>80</v>
      </c>
      <c r="H41" s="72" t="s">
        <v>51</v>
      </c>
      <c r="I41" s="72" t="s">
        <v>16</v>
      </c>
      <c r="J41" s="757" t="s">
        <v>52</v>
      </c>
      <c r="K41" s="758"/>
      <c r="L41" s="758"/>
      <c r="M41" s="759"/>
    </row>
    <row r="42" spans="1:20" ht="20.25" customHeight="1">
      <c r="A42" s="670"/>
      <c r="B42" s="671"/>
      <c r="C42" s="671"/>
      <c r="D42" s="671"/>
      <c r="E42" s="672"/>
      <c r="F42" s="224"/>
      <c r="G42" s="225"/>
      <c r="H42" s="225"/>
      <c r="I42" s="80"/>
      <c r="J42" s="670"/>
      <c r="K42" s="671"/>
      <c r="L42" s="671"/>
      <c r="M42" s="672"/>
    </row>
    <row r="43" spans="1:20">
      <c r="A43" s="670"/>
      <c r="B43" s="671"/>
      <c r="C43" s="671"/>
      <c r="D43" s="671"/>
      <c r="E43" s="672"/>
      <c r="F43" s="224"/>
      <c r="G43" s="225"/>
      <c r="H43" s="292"/>
      <c r="I43" s="293"/>
      <c r="J43" s="696"/>
      <c r="K43" s="697"/>
      <c r="L43" s="697"/>
      <c r="M43" s="698"/>
    </row>
    <row r="44" spans="1:20">
      <c r="A44" s="670"/>
      <c r="B44" s="671"/>
      <c r="C44" s="671"/>
      <c r="D44" s="671"/>
      <c r="E44" s="672"/>
      <c r="F44" s="224"/>
      <c r="G44" s="225"/>
      <c r="H44" s="225"/>
      <c r="I44" s="80"/>
      <c r="J44" s="696"/>
      <c r="K44" s="697"/>
      <c r="L44" s="697"/>
      <c r="M44" s="698"/>
    </row>
    <row r="45" spans="1:20">
      <c r="A45" s="670"/>
      <c r="B45" s="671"/>
      <c r="C45" s="671"/>
      <c r="D45" s="671"/>
      <c r="E45" s="672"/>
      <c r="F45" s="224"/>
      <c r="G45" s="225"/>
      <c r="H45" s="225"/>
      <c r="I45" s="80"/>
      <c r="J45" s="670"/>
      <c r="K45" s="671"/>
      <c r="L45" s="671"/>
      <c r="M45" s="672"/>
    </row>
    <row r="46" spans="1:20" ht="24" customHeight="1">
      <c r="A46" s="673" t="s">
        <v>56</v>
      </c>
      <c r="B46" s="674"/>
      <c r="C46" s="674"/>
      <c r="D46" s="674"/>
      <c r="E46" s="674"/>
      <c r="F46" s="674"/>
      <c r="G46" s="674"/>
      <c r="H46" s="674"/>
      <c r="I46" s="674"/>
      <c r="J46" s="674"/>
      <c r="K46" s="674"/>
      <c r="L46" s="674"/>
      <c r="M46" s="675"/>
    </row>
    <row r="47" spans="1:20" s="295" customFormat="1">
      <c r="A47" s="676"/>
      <c r="B47" s="677"/>
      <c r="C47" s="677"/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294"/>
    </row>
    <row r="48" spans="1:20" s="295" customFormat="1" ht="15">
      <c r="A48" s="670"/>
      <c r="B48" s="755"/>
      <c r="C48" s="755"/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294"/>
    </row>
    <row r="49" spans="1:13" s="33" customFormat="1" ht="4.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</row>
    <row r="50" spans="1:13" ht="15" customHeight="1">
      <c r="A50" s="684" t="s">
        <v>61</v>
      </c>
      <c r="B50" s="684"/>
      <c r="C50" s="684"/>
      <c r="D50" s="684"/>
      <c r="E50" s="684"/>
      <c r="F50" s="684"/>
      <c r="G50" s="684"/>
      <c r="H50" s="684"/>
      <c r="I50" s="684"/>
      <c r="J50" s="684"/>
      <c r="K50" s="684"/>
      <c r="L50" s="684"/>
      <c r="M50" s="684"/>
    </row>
    <row r="51" spans="1:13">
      <c r="A51" s="685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7"/>
    </row>
    <row r="52" spans="1:13" s="43" customFormat="1">
      <c r="A52" s="689" t="s">
        <v>24</v>
      </c>
      <c r="B52" s="689"/>
      <c r="C52" s="689"/>
      <c r="D52" s="690" t="s">
        <v>23</v>
      </c>
      <c r="E52" s="691"/>
      <c r="F52" s="691"/>
      <c r="G52" s="691"/>
      <c r="H52" s="692"/>
      <c r="I52" s="693" t="s">
        <v>22</v>
      </c>
      <c r="J52" s="694"/>
      <c r="K52" s="694"/>
      <c r="L52" s="694"/>
      <c r="M52" s="695"/>
    </row>
    <row r="53" spans="1:13">
      <c r="A53" s="652"/>
      <c r="B53" s="656"/>
      <c r="C53" s="653"/>
      <c r="D53" s="688"/>
      <c r="E53" s="688"/>
      <c r="F53" s="688"/>
      <c r="G53" s="688"/>
      <c r="H53" s="688"/>
      <c r="I53" s="688"/>
      <c r="J53" s="688"/>
      <c r="K53" s="688"/>
      <c r="L53" s="688"/>
      <c r="M53" s="688"/>
    </row>
    <row r="54" spans="1:13">
      <c r="A54" s="654"/>
      <c r="B54" s="657"/>
      <c r="C54" s="655"/>
      <c r="D54" s="688"/>
      <c r="E54" s="688"/>
      <c r="F54" s="688"/>
      <c r="G54" s="688"/>
      <c r="H54" s="688"/>
      <c r="I54" s="688"/>
      <c r="J54" s="688"/>
      <c r="K54" s="688"/>
      <c r="L54" s="688"/>
      <c r="M54" s="688"/>
    </row>
    <row r="55" spans="1:13" ht="55.5" customHeight="1">
      <c r="A55" s="606"/>
      <c r="B55" s="607"/>
      <c r="C55" s="608"/>
      <c r="D55" s="688"/>
      <c r="E55" s="688"/>
      <c r="F55" s="688"/>
      <c r="G55" s="688"/>
      <c r="H55" s="688"/>
      <c r="I55" s="688"/>
      <c r="J55" s="688"/>
      <c r="K55" s="688"/>
      <c r="L55" s="688"/>
      <c r="M55" s="688"/>
    </row>
    <row r="58" spans="1:13" ht="15.75" thickBot="1">
      <c r="A58" s="704" t="s">
        <v>203</v>
      </c>
      <c r="B58" s="705"/>
      <c r="C58" s="705"/>
      <c r="D58" s="705"/>
      <c r="E58" s="705"/>
      <c r="F58" s="705"/>
    </row>
    <row r="59" spans="1:13" ht="15" customHeight="1">
      <c r="A59" s="296" t="s">
        <v>144</v>
      </c>
      <c r="B59" s="706"/>
      <c r="C59" s="707"/>
      <c r="D59" s="707"/>
      <c r="E59" s="708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678" t="s">
        <v>210</v>
      </c>
      <c r="C72" s="679"/>
      <c r="D72" s="679"/>
      <c r="E72" s="680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681" t="s">
        <v>139</v>
      </c>
      <c r="F73" s="681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09">
        <v>153</v>
      </c>
      <c r="F74" s="710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699">
        <v>93</v>
      </c>
      <c r="F75" s="699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00">
        <v>2</v>
      </c>
      <c r="F76" s="701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00">
        <v>54</v>
      </c>
      <c r="F77" s="701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00">
        <v>12</v>
      </c>
      <c r="F78" s="701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00">
        <v>35</v>
      </c>
      <c r="F79" s="701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00">
        <v>22</v>
      </c>
      <c r="F80" s="701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17">
        <v>14</v>
      </c>
      <c r="F81" s="717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02" t="s">
        <v>220</v>
      </c>
      <c r="B83" s="702"/>
      <c r="C83" s="702"/>
      <c r="D83" s="702"/>
      <c r="E83" s="703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11" t="s">
        <v>221</v>
      </c>
      <c r="B90" s="711"/>
      <c r="C90" s="711"/>
      <c r="D90" s="711"/>
      <c r="E90" s="712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13" t="s">
        <v>223</v>
      </c>
      <c r="B96" s="714"/>
      <c r="C96" s="714"/>
      <c r="D96" s="714"/>
      <c r="E96" s="714"/>
      <c r="F96" s="714"/>
      <c r="G96" s="714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11" t="s">
        <v>229</v>
      </c>
      <c r="C104" s="711"/>
      <c r="D104" s="711"/>
      <c r="E104" s="711"/>
      <c r="F104" s="712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15"/>
      <c r="B118" s="715"/>
      <c r="C118" s="715"/>
      <c r="D118" s="715"/>
      <c r="E118" s="716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17:C17"/>
    <mergeCell ref="A19:M19"/>
    <mergeCell ref="A20:E20"/>
    <mergeCell ref="F20:G20"/>
    <mergeCell ref="H20:I20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:M1"/>
    <mergeCell ref="A2:M2"/>
    <mergeCell ref="A3:B3"/>
    <mergeCell ref="C3:M3"/>
    <mergeCell ref="A5:B5"/>
    <mergeCell ref="C5:M5"/>
    <mergeCell ref="A90:E90"/>
    <mergeCell ref="A96:G96"/>
    <mergeCell ref="B104:F104"/>
    <mergeCell ref="A118:E118"/>
    <mergeCell ref="E78:F78"/>
    <mergeCell ref="E79:F79"/>
    <mergeCell ref="E80:F80"/>
    <mergeCell ref="E81:F81"/>
    <mergeCell ref="E75:F75"/>
    <mergeCell ref="E76:F76"/>
    <mergeCell ref="A83:E83"/>
    <mergeCell ref="A58:F58"/>
    <mergeCell ref="B59:E59"/>
    <mergeCell ref="E77:F77"/>
    <mergeCell ref="E74:F74"/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Ação</vt:lpstr>
      <vt:lpstr>2000</vt:lpstr>
      <vt:lpstr>2008</vt:lpstr>
      <vt:lpstr>2220</vt:lpstr>
      <vt:lpstr>1066</vt:lpstr>
      <vt:lpstr>2218</vt:lpstr>
      <vt:lpstr>2219</vt:lpstr>
      <vt:lpstr>Relat. Sintético das Ações</vt:lpstr>
      <vt:lpstr>4002 Diogenes</vt:lpstr>
      <vt:lpstr>Ação - 4002 DIOGENES</vt:lpstr>
      <vt:lpstr>objetivo temático- EVERCINO</vt:lpstr>
      <vt:lpstr>'1066'!Area_de_impressao</vt:lpstr>
      <vt:lpstr>'2000'!Area_de_impressao</vt:lpstr>
      <vt:lpstr>'2008'!Area_de_impressao</vt:lpstr>
      <vt:lpstr>'2218'!Area_de_impressao</vt:lpstr>
      <vt:lpstr>'2219'!Area_de_impressao</vt:lpstr>
      <vt:lpstr>'2220'!Area_de_impressao</vt:lpstr>
      <vt:lpstr>'4002 Diogenes'!Area_de_impressao</vt:lpstr>
      <vt:lpstr>'Ação - 4002 DIOGENES'!Area_de_impressao</vt:lpstr>
      <vt:lpstr>'objetivo temático- EVERCINO'!Area_de_impressao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2020-12-08T15:35:46Z</dcterms:modified>
</cp:coreProperties>
</file>